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 firstSheet="4" activeTab="7"/>
  </bookViews>
  <sheets>
    <sheet name="Índice" sheetId="5" r:id="rId1"/>
    <sheet name="População Apoiada" sheetId="1" r:id="rId2"/>
    <sheet name="Pedidos Directos" sheetId="6" r:id="rId3"/>
    <sheet name="Pedidos encaminhados" sheetId="7" r:id="rId4"/>
    <sheet name="Novos Casos" sheetId="8" r:id="rId5"/>
    <sheet name="Novos Casos_pedidos directos" sheetId="9" r:id="rId6"/>
    <sheet name="Novos Casos_encaminhados" sheetId="10" r:id="rId7"/>
    <sheet name="Serviços" sheetId="2" r:id="rId8"/>
  </sheets>
  <calcPr calcId="144525"/>
</workbook>
</file>

<file path=xl/sharedStrings.xml><?xml version="1.0" encoding="utf-8"?>
<sst xmlns="http://schemas.openxmlformats.org/spreadsheetml/2006/main" count="356" uniqueCount="69">
  <si>
    <t>RETRATO DE LISBOA - LISBOA EM NÚMEROS</t>
  </si>
  <si>
    <t>Nº de pessoas apoiadas pelos Equipamentos Sociais da AMI na Região da Grande Lisboa</t>
  </si>
  <si>
    <t>Pessoas apoiadas pelos Equipamentos Sociais da AMI na Região da Grande Lisboa (Variação Absoluta)</t>
  </si>
  <si>
    <t>Pessoas apoiadas pelos Equipamentos Sociais da AMI na Região da Grande Lisboa (Variação Percentual)</t>
  </si>
  <si>
    <t>Nº de pedidos directos (pessoas que procuraram os Equipamentos da AMI por iniciativa própria) - (Nº)</t>
  </si>
  <si>
    <t>Nº de pedidos directos (pessoas que procuraram os Equipamentos da AMI por iniciativa própria) - (Variação Absoluta)</t>
  </si>
  <si>
    <t>Nº de pedidos directos (pessoas que procuraram os Equipamentos da AMI por iniciativa própria) - (Variação Percentual)</t>
  </si>
  <si>
    <t>Nº de pedidos encaminhados por outras instituições (Nº)</t>
  </si>
  <si>
    <t>Nº de pedidos encaminhados por outras instituições (Variação Absoluta)</t>
  </si>
  <si>
    <t>Nº de pedidos encaminhados por outras instituições (Variação Percentual)</t>
  </si>
  <si>
    <t>Novos casos -  Nº de pessoas apoiadas pelos Equipamentos Sociais da AMI na Região da Grande Lisboa (Nº)</t>
  </si>
  <si>
    <t>Novos casos -  Nº de pedidos directos  (pessoas que procuraram os Equipamentos da AMI por iniciativa própria) (Nº)</t>
  </si>
  <si>
    <t>Novos casos -  Pedidos encaminhados por outras instituições (Nº)</t>
  </si>
  <si>
    <t xml:space="preserve">Utilização de Serviços, por frequência e percentagem relativa ao total de cada ano </t>
  </si>
  <si>
    <t>Nº de pessoas apoiadas pelos Equipamentos Sociais da AMI na Região da Grande Lisboa (Nº)</t>
  </si>
  <si>
    <t>fonte: AMI - Assistência Médica Internacional</t>
  </si>
  <si>
    <t>cálculos: Observatório Luta Contra a Pobreza na Cidade de Lisboa</t>
  </si>
  <si>
    <t>N</t>
  </si>
  <si>
    <t>Equipamento Social</t>
  </si>
  <si>
    <t>Centro Porta Amiga Olaias</t>
  </si>
  <si>
    <t>Centro Porta Amiga Chelas</t>
  </si>
  <si>
    <t>Abrigo Graça</t>
  </si>
  <si>
    <t>Centro Porta Amiga Cascais</t>
  </si>
  <si>
    <t>Centro Porta Amiga Almada</t>
  </si>
  <si>
    <t>Total</t>
  </si>
  <si>
    <t>Variação Absoluta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</si>
  <si>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</si>
  <si>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</si>
  <si>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</si>
  <si>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</si>
  <si>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</si>
  <si>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</si>
  <si>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</si>
  <si>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</si>
  <si>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</si>
  <si>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</si>
  <si>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</si>
  <si>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2008 -19</t>
  </si>
  <si>
    <t>2008 -20</t>
  </si>
  <si>
    <t>Variação Percentual</t>
  </si>
  <si>
    <t>2015-2016</t>
  </si>
  <si>
    <t>2016-2017</t>
  </si>
  <si>
    <t>2017-2018</t>
  </si>
  <si>
    <t>2019-20</t>
  </si>
  <si>
    <t>2019 -20</t>
  </si>
  <si>
    <t>Novos casos - Pedidos directos (pessoas que procuraram os Equipamentos da AMI por iniciativa própria) - (Variação Absoluta)</t>
  </si>
  <si>
    <t>Novos Casos - Pedidos directos (pessoas que procuraram os Equipamentos da AMI por iniciativa própria) - (Variação Percentual)</t>
  </si>
  <si>
    <t>Novos casos - Pedidos encaminhados por outras instituições - (Variação Absoluta)</t>
  </si>
  <si>
    <t>2013-17</t>
  </si>
  <si>
    <t>Novos Casos - Pedidos encaminhados por outras instituições  - (Variação Percentual)</t>
  </si>
  <si>
    <t>Utilização de Serviços, por frequência e percentagem relativa ao total de cada ano **</t>
  </si>
  <si>
    <t>fonte e cálculos: AMI - Assistência Médica Internacional</t>
  </si>
  <si>
    <t xml:space="preserve">Serviços </t>
  </si>
  <si>
    <t>Freq.</t>
  </si>
  <si>
    <t>%</t>
  </si>
  <si>
    <t>Refeitório</t>
  </si>
  <si>
    <t>Gén. Ali.</t>
  </si>
  <si>
    <t>Gén. Ali+Ref.</t>
  </si>
  <si>
    <t>-</t>
  </si>
  <si>
    <t>Roupeiro</t>
  </si>
  <si>
    <t>Lavandaria</t>
  </si>
  <si>
    <t>Balneário</t>
  </si>
  <si>
    <t>Ap.Social</t>
  </si>
  <si>
    <t>Ap. Psico.</t>
  </si>
  <si>
    <t>Ap. Médico</t>
  </si>
  <si>
    <t>Ap. Enfer.</t>
  </si>
  <si>
    <t>Ap. Jurídico</t>
  </si>
  <si>
    <t>Club Empreg</t>
  </si>
  <si>
    <t>**Este quadro refere-se ao total da população que utilizou os serviços da AMI em todo o território nacional no referido ano</t>
  </si>
</sst>
</file>

<file path=xl/styles.xml><?xml version="1.0" encoding="utf-8"?>
<styleSheet xmlns="http://schemas.openxmlformats.org/spreadsheetml/2006/main">
  <numFmts count="5">
    <numFmt numFmtId="176" formatCode="0.0%"/>
    <numFmt numFmtId="177" formatCode="_(\$* #.##0_);_(\$* \(#.##0\);_(\$* &quot;-&quot;_);_(@_)"/>
    <numFmt numFmtId="178" formatCode="_(\$* #,###.##000_);_(\$* \(#,###.##000\);_(\$* &quot;-&quot;??_);_(@_)"/>
    <numFmt numFmtId="179" formatCode="_ * #.##0_ ;_ * \-#.##0_ ;_ * &quot;-&quot;_ ;_ @_ "/>
    <numFmt numFmtId="180" formatCode="_ * #,###.##000_ ;_ * \-#,###.##000_ ;_ * &quot;-&quot;??_ ;_ @_ "/>
  </numFmts>
  <fonts count="34">
    <font>
      <sz val="11"/>
      <color theme="1"/>
      <name val="Calibri"/>
      <charset val="134"/>
      <scheme val="minor"/>
    </font>
    <font>
      <sz val="9"/>
      <color theme="1"/>
      <name val="Arial"/>
      <charset val="134"/>
    </font>
    <font>
      <b/>
      <u/>
      <sz val="9"/>
      <color theme="3"/>
      <name val="Arial"/>
      <charset val="134"/>
    </font>
    <font>
      <b/>
      <sz val="8"/>
      <color theme="4" tint="0.399975585192419"/>
      <name val="Arial"/>
      <charset val="134"/>
    </font>
    <font>
      <b/>
      <sz val="9"/>
      <color theme="0"/>
      <name val="Arial"/>
      <charset val="134"/>
    </font>
    <font>
      <b/>
      <sz val="9"/>
      <color theme="3"/>
      <name val="Arial"/>
      <charset val="134"/>
    </font>
    <font>
      <sz val="8"/>
      <color theme="1"/>
      <name val="Arial"/>
      <charset val="134"/>
    </font>
    <font>
      <sz val="9"/>
      <name val="Arial"/>
      <charset val="134"/>
    </font>
    <font>
      <sz val="10"/>
      <color theme="1"/>
      <name val="Arial"/>
      <charset val="134"/>
    </font>
    <font>
      <b/>
      <sz val="10"/>
      <color theme="0"/>
      <name val="Arial"/>
      <charset val="134"/>
    </font>
    <font>
      <b/>
      <sz val="9"/>
      <color theme="1"/>
      <name val="Arial"/>
      <charset val="134"/>
    </font>
    <font>
      <b/>
      <sz val="9"/>
      <color theme="4" tint="0.399975585192419"/>
      <name val="Arial"/>
      <charset val="134"/>
    </font>
    <font>
      <b/>
      <u/>
      <sz val="9"/>
      <color theme="4" tint="-0.249977111117893"/>
      <name val="Arial"/>
      <charset val="134"/>
    </font>
    <font>
      <sz val="10"/>
      <color theme="1"/>
      <name val="Calibri"/>
      <charset val="134"/>
      <scheme val="minor"/>
    </font>
    <font>
      <sz val="10"/>
      <name val="Arial"/>
      <charset val="134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3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15" fillId="9" borderId="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0" fontId="14" fillId="0" borderId="0"/>
    <xf numFmtId="0" fontId="13" fillId="8" borderId="7" applyNumberFormat="0" applyFon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178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19" borderId="12" applyNumberFormat="0" applyAlignment="0" applyProtection="0">
      <alignment vertical="center"/>
    </xf>
    <xf numFmtId="0" fontId="29" fillId="19" borderId="11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0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/>
    <xf numFmtId="0" fontId="4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9" fontId="1" fillId="2" borderId="0" xfId="12" applyFont="1" applyFill="1"/>
    <xf numFmtId="0" fontId="8" fillId="2" borderId="0" xfId="0" applyFont="1" applyFill="1"/>
    <xf numFmtId="0" fontId="4" fillId="4" borderId="0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vertical="center"/>
    </xf>
    <xf numFmtId="3" fontId="1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7" fillId="7" borderId="0" xfId="0" applyNumberFormat="1" applyFont="1" applyFill="1" applyBorder="1" applyAlignment="1">
      <alignment horizontal="center"/>
    </xf>
    <xf numFmtId="9" fontId="7" fillId="2" borderId="0" xfId="12" applyFont="1" applyFill="1" applyBorder="1" applyAlignment="1">
      <alignment horizontal="center"/>
    </xf>
    <xf numFmtId="9" fontId="1" fillId="2" borderId="0" xfId="12" applyFont="1" applyFill="1" applyAlignment="1">
      <alignment horizontal="center"/>
    </xf>
    <xf numFmtId="9" fontId="7" fillId="7" borderId="0" xfId="12" applyFont="1" applyFill="1" applyBorder="1" applyAlignment="1">
      <alignment horizontal="center"/>
    </xf>
    <xf numFmtId="9" fontId="1" fillId="2" borderId="0" xfId="12" applyNumberFormat="1" applyFont="1" applyFill="1" applyAlignment="1">
      <alignment horizontal="center"/>
    </xf>
    <xf numFmtId="9" fontId="1" fillId="7" borderId="0" xfId="12" applyFont="1" applyFill="1" applyAlignment="1">
      <alignment horizontal="center"/>
    </xf>
    <xf numFmtId="0" fontId="8" fillId="2" borderId="0" xfId="0" applyFont="1" applyFill="1" applyAlignment="1">
      <alignment horizontal="center"/>
    </xf>
    <xf numFmtId="9" fontId="8" fillId="2" borderId="0" xfId="0" applyNumberFormat="1" applyFont="1" applyFill="1" applyAlignment="1">
      <alignment horizontal="center"/>
    </xf>
    <xf numFmtId="9" fontId="8" fillId="2" borderId="0" xfId="12" applyFont="1" applyFill="1" applyAlignment="1">
      <alignment horizontal="center"/>
    </xf>
    <xf numFmtId="176" fontId="1" fillId="2" borderId="0" xfId="12" applyNumberFormat="1" applyFont="1" applyFill="1" applyAlignment="1">
      <alignment horizontal="center"/>
    </xf>
    <xf numFmtId="176" fontId="8" fillId="2" borderId="0" xfId="12" applyNumberFormat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4" fillId="2" borderId="0" xfId="0" applyFont="1" applyFill="1" applyBorder="1" applyAlignment="1">
      <alignment vertical="center"/>
    </xf>
    <xf numFmtId="3" fontId="8" fillId="2" borderId="0" xfId="0" applyNumberFormat="1" applyFont="1" applyFill="1"/>
    <xf numFmtId="9" fontId="8" fillId="2" borderId="0" xfId="12" applyNumberFormat="1" applyFont="1" applyFill="1" applyAlignment="1">
      <alignment horizontal="center"/>
    </xf>
    <xf numFmtId="0" fontId="0" fillId="2" borderId="0" xfId="0" applyFill="1"/>
    <xf numFmtId="0" fontId="9" fillId="3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2" fillId="2" borderId="0" xfId="8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 indent="1"/>
    </xf>
    <xf numFmtId="0" fontId="2" fillId="2" borderId="0" xfId="8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2" fillId="2" borderId="0" xfId="8" applyFont="1" applyFill="1" applyBorder="1" applyAlignment="1">
      <alignment horizontal="left" vertical="center" wrapText="1"/>
    </xf>
  </cellXfs>
  <cellStyles count="62">
    <cellStyle name="Normal" xfId="0" builtinId="0"/>
    <cellStyle name="Verificar Célula" xfId="1" builtinId="23"/>
    <cellStyle name="60% - Cor 6" xfId="2" builtinId="52"/>
    <cellStyle name="Vírgula [0]" xfId="3" builtinId="6"/>
    <cellStyle name="Vírgula" xfId="4" builtinId="3"/>
    <cellStyle name="Normal 5" xfId="5"/>
    <cellStyle name="Nota" xfId="6" builtinId="10"/>
    <cellStyle name="Moeda [0]" xfId="7" builtinId="7"/>
    <cellStyle name="Hiperligação" xfId="8" builtinId="8"/>
    <cellStyle name="Moeda" xfId="9" builtinId="4"/>
    <cellStyle name="Hiperligação Visitada" xfId="10" builtinId="9"/>
    <cellStyle name="40% - Cor 5" xfId="11" builtinId="47"/>
    <cellStyle name="Percentagem" xfId="12" builtinId="5"/>
    <cellStyle name="Normal 2" xfId="13"/>
    <cellStyle name="Texto de Aviso" xfId="14" builtinId="11"/>
    <cellStyle name="Título" xfId="15" builtinId="15"/>
    <cellStyle name="Normal 7" xfId="16"/>
    <cellStyle name="Texto Explicativo" xfId="17" builtinId="53"/>
    <cellStyle name="Cabeçalho 1" xfId="18" builtinId="16"/>
    <cellStyle name="Cabeçalho 2" xfId="19" builtinId="17"/>
    <cellStyle name="20% - Cor 1" xfId="20" builtinId="30"/>
    <cellStyle name="Cabeçalho 3" xfId="21" builtinId="18"/>
    <cellStyle name="20% - Cor 2" xfId="22" builtinId="34"/>
    <cellStyle name="Cabeçalho 4" xfId="23" builtinId="19"/>
    <cellStyle name="Mau" xfId="24" builtinId="27"/>
    <cellStyle name="Entrada" xfId="25" builtinId="20"/>
    <cellStyle name="Cor 2" xfId="26" builtinId="33"/>
    <cellStyle name="Saída" xfId="27" builtinId="21"/>
    <cellStyle name="Cálculo" xfId="28" builtinId="22"/>
    <cellStyle name="Célula Ligada" xfId="29" builtinId="24"/>
    <cellStyle name="Total" xfId="30" builtinId="25"/>
    <cellStyle name="60% - Cor 2" xfId="31" builtinId="36"/>
    <cellStyle name="Bom" xfId="32" builtinId="26"/>
    <cellStyle name="40% - Cor 3" xfId="33" builtinId="39"/>
    <cellStyle name="Neutro" xfId="34" builtinId="28"/>
    <cellStyle name="Cor 1" xfId="35" builtinId="29"/>
    <cellStyle name="40% - Cor 1" xfId="36" builtinId="31"/>
    <cellStyle name="60% - Cor 1" xfId="37" builtinId="32"/>
    <cellStyle name="40% - Cor 2" xfId="38" builtinId="35"/>
    <cellStyle name="Cor 3" xfId="39" builtinId="37"/>
    <cellStyle name="20% - Cor 3" xfId="40" builtinId="38"/>
    <cellStyle name="60% - Cor 3" xfId="41" builtinId="40"/>
    <cellStyle name="Cor 4" xfId="42" builtinId="41"/>
    <cellStyle name="20% - Cor 4" xfId="43" builtinId="42"/>
    <cellStyle name="40% - Cor 4" xfId="44" builtinId="43"/>
    <cellStyle name="60% - Cor 4" xfId="45" builtinId="44"/>
    <cellStyle name="Cor 5" xfId="46" builtinId="45"/>
    <cellStyle name="20% - Cor 5" xfId="47" builtinId="46"/>
    <cellStyle name="60% - Cor 5" xfId="48" builtinId="48"/>
    <cellStyle name="Cor 6" xfId="49" builtinId="49"/>
    <cellStyle name="20% - Cor 6" xfId="50" builtinId="50"/>
    <cellStyle name="40% - Cor 6" xfId="51" builtinId="51"/>
    <cellStyle name="Normal 10" xfId="52"/>
    <cellStyle name="Normal 11" xfId="53"/>
    <cellStyle name="Normal 11 2" xfId="54"/>
    <cellStyle name="Normal 11 3" xfId="55"/>
    <cellStyle name="Normal 12" xfId="56"/>
    <cellStyle name="Normal 3" xfId="57"/>
    <cellStyle name="Normal 4" xfId="58"/>
    <cellStyle name="Normal 6" xfId="59"/>
    <cellStyle name="Normal 8" xfId="60"/>
    <cellStyle name="Normal 9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238125</xdr:colOff>
      <xdr:row>0</xdr:row>
      <xdr:rowOff>180975</xdr:rowOff>
    </xdr:from>
    <xdr:to>
      <xdr:col>8</xdr:col>
      <xdr:colOff>530954</xdr:colOff>
      <xdr:row>7</xdr:row>
      <xdr:rowOff>108918</xdr:rowOff>
    </xdr:to>
    <xdr:pic>
      <xdr:nvPicPr>
        <xdr:cNvPr id="3" name="Imagem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80485" y="180975"/>
          <a:ext cx="1506855" cy="1261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</xdr:row>
      <xdr:rowOff>19050</xdr:rowOff>
    </xdr:from>
    <xdr:to>
      <xdr:col>12</xdr:col>
      <xdr:colOff>571500</xdr:colOff>
      <xdr:row>15</xdr:row>
      <xdr:rowOff>152400</xdr:rowOff>
    </xdr:to>
    <xdr:sp>
      <xdr:nvSpPr>
        <xdr:cNvPr id="4" name="CaixaDeTexto 8"/>
        <xdr:cNvSpPr txBox="1"/>
      </xdr:nvSpPr>
      <xdr:spPr>
        <a:xfrm>
          <a:off x="607060" y="1733550"/>
          <a:ext cx="8003540" cy="1276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anose="020B0604020202020204" pitchFamily="7" charset="0"/>
              <a:cs typeface="Arial" panose="020B0604020202020204" pitchFamily="7" charset="0"/>
            </a:rPr>
            <a:t>Os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 dados disponíveis neste documento dizem respeito ao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número de pessoas e famílias apoiadas pelos equipamentos sociais da AMI -  Assistência Médica Internacional</a:t>
          </a:r>
          <a:r>
            <a:rPr lang="pt-PT" sz="1000" b="0" baseline="0">
              <a:latin typeface="Arial" panose="020B0604020202020204" pitchFamily="7" charset="0"/>
              <a:cs typeface="Arial" panose="020B0604020202020204" pitchFamily="7" charset="0"/>
            </a:rPr>
            <a:t>, na região da Grande Lisboa.</a:t>
          </a:r>
          <a:endParaRPr lang="pt-PT" sz="1000" b="0" baseline="0">
            <a:solidFill>
              <a:schemeClr val="dk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A informação disponibilizada (número de pessoas apoiadas, novos casos e número de pedidos directos), está acessível por Centro Porta Amiga e é referente ao período de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2008-2018</a:t>
          </a:r>
          <a:r>
            <a:rPr lang="pt-PT" sz="1000" b="0" baseline="0">
              <a:latin typeface="Arial" panose="020B0604020202020204" pitchFamily="7" charset="0"/>
              <a:cs typeface="Arial" panose="020B0604020202020204" pitchFamily="7" charset="0"/>
            </a:rPr>
            <a:t>.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 </a:t>
          </a:r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 objectivo é actualizar esta base de dados com informação anual de modo a permitir efectuar um acompanhamento temporal muito próximo da realidade.</a:t>
          </a:r>
          <a:endParaRPr lang="pt-PT" sz="1000" baseline="0">
            <a:solidFill>
              <a:schemeClr val="dk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/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Os dados são fornecidos pela </a:t>
          </a:r>
          <a:r>
            <a:rPr lang="pt-PT" sz="1000" b="1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AMI -  Assistência Médica Internacional</a:t>
          </a:r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e o tratamento estatístico é da responsabilidade do </a:t>
          </a:r>
          <a:r>
            <a:rPr lang="pt-PT" sz="1000" b="1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Observatório de luta contra a Pobreza na cidade de Lisboa (OLCPL)</a:t>
          </a:r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.</a:t>
          </a:r>
          <a:endParaRPr lang="pt-PT" sz="1000" baseline="0">
            <a:solidFill>
              <a:schemeClr val="dk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endParaRPr lang="pt-PT" sz="1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57150" y="209550"/>
          <a:ext cx="79756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7150" y="209550"/>
          <a:ext cx="79756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7150" y="209550"/>
          <a:ext cx="79756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7150" y="209550"/>
          <a:ext cx="79756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7150" y="209550"/>
          <a:ext cx="79756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7150" y="209550"/>
          <a:ext cx="79756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66675</xdr:colOff>
      <xdr:row>1</xdr:row>
      <xdr:rowOff>47625</xdr:rowOff>
    </xdr:from>
    <xdr:to>
      <xdr:col>1</xdr:col>
      <xdr:colOff>485775</xdr:colOff>
      <xdr:row>3</xdr:row>
      <xdr:rowOff>28575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66675" y="200025"/>
          <a:ext cx="79692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O42"/>
  <sheetViews>
    <sheetView showRowColHeaders="0" topLeftCell="A10" workbookViewId="0">
      <selection activeCell="R32" sqref="R32"/>
    </sheetView>
  </sheetViews>
  <sheetFormatPr defaultColWidth="9.1047619047619" defaultRowHeight="15"/>
  <cols>
    <col min="1" max="10" width="9.1047619047619" style="42"/>
    <col min="11" max="11" width="21.552380952381" style="42" customWidth="1"/>
    <col min="12" max="12" width="9.1047619047619" style="42"/>
    <col min="13" max="13" width="7.43809523809524" style="42" customWidth="1"/>
    <col min="14" max="16384" width="9.1047619047619" style="42"/>
  </cols>
  <sheetData>
    <row r="9" customHeight="1" spans="2:15">
      <c r="B9" s="43" t="s"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8"/>
      <c r="O9" s="48"/>
    </row>
    <row r="18" spans="1:11">
      <c r="A18" s="44"/>
      <c r="B18" s="45" t="s">
        <v>1</v>
      </c>
      <c r="C18" s="45"/>
      <c r="D18" s="45"/>
      <c r="E18" s="45"/>
      <c r="F18" s="45"/>
      <c r="G18" s="45"/>
      <c r="H18" s="45"/>
      <c r="I18" s="45"/>
      <c r="J18" s="45"/>
      <c r="K18" s="45"/>
    </row>
    <row r="19" ht="12" customHeight="1" spans="1:11">
      <c r="A19" s="44"/>
      <c r="B19" s="46" t="s">
        <v>2</v>
      </c>
      <c r="C19" s="46"/>
      <c r="D19" s="46"/>
      <c r="E19" s="46"/>
      <c r="F19" s="46"/>
      <c r="G19" s="46"/>
      <c r="H19" s="46"/>
      <c r="I19" s="46"/>
      <c r="J19" s="46"/>
      <c r="K19" s="46"/>
    </row>
    <row r="20" ht="12" customHeight="1" spans="1:11">
      <c r="A20" s="44"/>
      <c r="B20" s="46" t="s">
        <v>3</v>
      </c>
      <c r="C20" s="46"/>
      <c r="D20" s="46"/>
      <c r="E20" s="46"/>
      <c r="F20" s="46"/>
      <c r="G20" s="46"/>
      <c r="H20" s="46"/>
      <c r="I20" s="46"/>
      <c r="J20" s="46"/>
      <c r="K20" s="46"/>
    </row>
    <row r="21" ht="6.9" customHeight="1" spans="1:11">
      <c r="A21" s="44"/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ht="12" customHeight="1" spans="1:11">
      <c r="A22" s="44"/>
      <c r="B22" s="47" t="s">
        <v>4</v>
      </c>
      <c r="C22" s="47"/>
      <c r="D22" s="47"/>
      <c r="E22" s="47"/>
      <c r="F22" s="47"/>
      <c r="G22" s="47"/>
      <c r="H22" s="47"/>
      <c r="I22" s="47"/>
      <c r="J22" s="47"/>
      <c r="K22" s="47"/>
    </row>
    <row r="23" ht="12" customHeight="1" spans="1:11">
      <c r="A23" s="44"/>
      <c r="B23" s="46" t="s">
        <v>5</v>
      </c>
      <c r="C23" s="46"/>
      <c r="D23" s="46"/>
      <c r="E23" s="46"/>
      <c r="F23" s="46"/>
      <c r="G23" s="46"/>
      <c r="H23" s="46"/>
      <c r="I23" s="46"/>
      <c r="J23" s="46"/>
      <c r="K23" s="46"/>
    </row>
    <row r="24" ht="12" customHeight="1" spans="1:11">
      <c r="A24" s="44"/>
      <c r="B24" s="46" t="s">
        <v>6</v>
      </c>
      <c r="C24" s="46"/>
      <c r="D24" s="46"/>
      <c r="E24" s="46"/>
      <c r="F24" s="46"/>
      <c r="G24" s="46"/>
      <c r="H24" s="46"/>
      <c r="I24" s="46"/>
      <c r="J24" s="46"/>
      <c r="K24" s="46"/>
    </row>
    <row r="25" ht="6.9" customHeight="1" spans="1:11">
      <c r="A25" s="44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ht="12" customHeight="1" spans="1:11">
      <c r="A26" s="44"/>
      <c r="B26" s="45" t="s">
        <v>7</v>
      </c>
      <c r="C26" s="45"/>
      <c r="D26" s="45"/>
      <c r="E26" s="45"/>
      <c r="F26" s="45"/>
      <c r="G26" s="45"/>
      <c r="H26" s="45"/>
      <c r="I26" s="45"/>
      <c r="J26" s="45"/>
      <c r="K26" s="45"/>
    </row>
    <row r="27" ht="12" customHeight="1" spans="1:11">
      <c r="A27" s="44"/>
      <c r="B27" s="46" t="s">
        <v>8</v>
      </c>
      <c r="C27" s="46"/>
      <c r="D27" s="46"/>
      <c r="E27" s="46"/>
      <c r="F27" s="46"/>
      <c r="G27" s="46"/>
      <c r="H27" s="46"/>
      <c r="I27" s="46"/>
      <c r="J27" s="46"/>
      <c r="K27" s="46"/>
    </row>
    <row r="28" ht="12" customHeight="1" spans="1:11">
      <c r="A28" s="44"/>
      <c r="B28" s="46" t="s">
        <v>9</v>
      </c>
      <c r="C28" s="46"/>
      <c r="D28" s="46"/>
      <c r="E28" s="46"/>
      <c r="F28" s="46"/>
      <c r="G28" s="46"/>
      <c r="H28" s="46"/>
      <c r="I28" s="46"/>
      <c r="J28" s="46"/>
      <c r="K28" s="46"/>
    </row>
    <row r="29" ht="12" customHeight="1" spans="1:11">
      <c r="A29" s="44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ht="12" customHeight="1" spans="1:11">
      <c r="A30" s="44"/>
      <c r="B30" s="47" t="s">
        <v>10</v>
      </c>
      <c r="C30" s="47"/>
      <c r="D30" s="47"/>
      <c r="E30" s="47"/>
      <c r="F30" s="47"/>
      <c r="G30" s="47"/>
      <c r="H30" s="47"/>
      <c r="I30" s="47"/>
      <c r="J30" s="47"/>
      <c r="K30" s="47"/>
    </row>
    <row r="31" ht="12" customHeight="1" spans="1:11">
      <c r="A31" s="44"/>
      <c r="B31" s="46" t="s">
        <v>2</v>
      </c>
      <c r="C31" s="46"/>
      <c r="D31" s="46"/>
      <c r="E31" s="46"/>
      <c r="F31" s="46"/>
      <c r="G31" s="46"/>
      <c r="H31" s="46"/>
      <c r="I31" s="46"/>
      <c r="J31" s="46"/>
      <c r="K31" s="46"/>
    </row>
    <row r="32" ht="12" customHeight="1" spans="1:11">
      <c r="A32" s="44"/>
      <c r="B32" s="46" t="s">
        <v>3</v>
      </c>
      <c r="C32" s="46"/>
      <c r="D32" s="46"/>
      <c r="E32" s="46"/>
      <c r="F32" s="46"/>
      <c r="G32" s="46"/>
      <c r="H32" s="46"/>
      <c r="I32" s="46"/>
      <c r="J32" s="46"/>
      <c r="K32" s="46"/>
    </row>
    <row r="33" ht="6.9" customHeight="1" spans="1:11">
      <c r="A33" s="44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customHeight="1" spans="1:11">
      <c r="A34" s="44"/>
      <c r="B34" s="45" t="s">
        <v>11</v>
      </c>
      <c r="C34" s="45"/>
      <c r="D34" s="45"/>
      <c r="E34" s="45"/>
      <c r="F34" s="45"/>
      <c r="G34" s="45"/>
      <c r="H34" s="45"/>
      <c r="I34" s="45"/>
      <c r="J34" s="45"/>
      <c r="K34" s="45"/>
    </row>
    <row r="35" ht="12" customHeight="1" spans="2:11">
      <c r="B35" s="46" t="s">
        <v>5</v>
      </c>
      <c r="C35" s="46"/>
      <c r="D35" s="46"/>
      <c r="E35" s="46"/>
      <c r="F35" s="46"/>
      <c r="G35" s="46"/>
      <c r="H35" s="46"/>
      <c r="I35" s="46"/>
      <c r="J35" s="46"/>
      <c r="K35" s="46"/>
    </row>
    <row r="36" ht="12" customHeight="1" spans="2:11">
      <c r="B36" s="46" t="s">
        <v>6</v>
      </c>
      <c r="C36" s="46"/>
      <c r="D36" s="46"/>
      <c r="E36" s="46"/>
      <c r="F36" s="46"/>
      <c r="G36" s="46"/>
      <c r="H36" s="46"/>
      <c r="I36" s="46"/>
      <c r="J36" s="46"/>
      <c r="K36" s="46"/>
    </row>
    <row r="37" ht="6.9" customHeight="1" spans="2:11"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ht="12" customHeight="1" spans="2:11">
      <c r="B38" s="45" t="s">
        <v>12</v>
      </c>
      <c r="C38" s="45"/>
      <c r="D38" s="45"/>
      <c r="E38" s="45"/>
      <c r="F38" s="45"/>
      <c r="G38" s="45"/>
      <c r="H38" s="45"/>
      <c r="I38" s="45"/>
      <c r="J38" s="45"/>
      <c r="K38" s="45"/>
    </row>
    <row r="39" ht="12" customHeight="1" spans="2:11">
      <c r="B39" s="46" t="s">
        <v>8</v>
      </c>
      <c r="C39" s="46"/>
      <c r="D39" s="46"/>
      <c r="E39" s="46"/>
      <c r="F39" s="46"/>
      <c r="G39" s="46"/>
      <c r="H39" s="46"/>
      <c r="I39" s="46"/>
      <c r="J39" s="46"/>
      <c r="K39" s="46"/>
    </row>
    <row r="40" ht="12" customHeight="1" spans="2:11">
      <c r="B40" s="46" t="s">
        <v>9</v>
      </c>
      <c r="C40" s="46"/>
      <c r="D40" s="46"/>
      <c r="E40" s="46"/>
      <c r="F40" s="46"/>
      <c r="G40" s="46"/>
      <c r="H40" s="46"/>
      <c r="I40" s="46"/>
      <c r="J40" s="46"/>
      <c r="K40" s="46"/>
    </row>
    <row r="41" ht="6.9" customHeight="1" spans="2:11"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customHeight="1" spans="1:14">
      <c r="A42" s="44"/>
      <c r="B42" s="45" t="s">
        <v>13</v>
      </c>
      <c r="C42" s="45"/>
      <c r="D42" s="45"/>
      <c r="E42" s="45"/>
      <c r="F42" s="45"/>
      <c r="G42" s="45"/>
      <c r="H42" s="45"/>
      <c r="I42" s="45"/>
      <c r="J42" s="45"/>
      <c r="K42" s="45"/>
      <c r="L42" s="49"/>
      <c r="M42" s="49"/>
      <c r="N42" s="49"/>
    </row>
  </sheetData>
  <mergeCells count="21">
    <mergeCell ref="B9:M9"/>
    <mergeCell ref="B18:K18"/>
    <mergeCell ref="B19:K19"/>
    <mergeCell ref="B20:K20"/>
    <mergeCell ref="B22:K22"/>
    <mergeCell ref="B23:K23"/>
    <mergeCell ref="B24:K24"/>
    <mergeCell ref="B26:K26"/>
    <mergeCell ref="B27:K27"/>
    <mergeCell ref="B28:K28"/>
    <mergeCell ref="B30:K30"/>
    <mergeCell ref="B31:K31"/>
    <mergeCell ref="B32:K32"/>
    <mergeCell ref="B34:K34"/>
    <mergeCell ref="B35:K35"/>
    <mergeCell ref="B36:K36"/>
    <mergeCell ref="B38:K38"/>
    <mergeCell ref="B39:K39"/>
    <mergeCell ref="B40:K40"/>
    <mergeCell ref="B42:K42"/>
    <mergeCell ref="L42:N42"/>
  </mergeCells>
  <hyperlinks>
    <hyperlink ref="B18:K18" location="'População Apoiada'!A1" display="Nº de pessoas apoiadas pelos Equipamentos Sociais da AMI na Região da Grande Lisboa"/>
    <hyperlink ref="B22:K22" location="'Pedidos Directos'!A1" display="Nº de pedidos directos (pessoas que procuraram os Equipamentos da AMI por iniciativa própria) - (Nº)"/>
    <hyperlink ref="B30:K30" location="'Novos Casos'!A1" display="Novos casos -  Nº de pessoas apoiadas pelos Equipamentos Sociais da AMI na Região da Grande Lisboa (Nº)"/>
    <hyperlink ref="B26:K26" location="'Nº pedidos encaminhados'!A1" display="Nº de pedidos encaminhados por outras instituições (Nº)"/>
    <hyperlink ref="B34:K34" location="'Novos Casos_pedidos directos'!A1" display="Novos casos -  Nº de pedidos directos  (pessoas que procuraram os Equipamentos da AMI por iniciativa própria) (Nº)"/>
    <hyperlink ref="B38:K38" location="'Novos Casos_encaminhados'!A1" display="Novos casos -  Pedidos encaminhados por outras instituições (Nº)"/>
    <hyperlink ref="B42:N42" location="Serviços!A1" display="Utilização de Serviços, por frequência e percentagem relativa ao total de cada ano "/>
  </hyperlink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6:O39"/>
  <sheetViews>
    <sheetView showRowColHeaders="0" zoomScale="80" zoomScaleNormal="80" topLeftCell="B16" workbookViewId="0">
      <selection activeCell="N34" sqref="N34"/>
    </sheetView>
  </sheetViews>
  <sheetFormatPr defaultColWidth="9.1047619047619" defaultRowHeight="12.75"/>
  <cols>
    <col min="1" max="1" width="9.1047619047619" style="21"/>
    <col min="2" max="2" width="33" style="21" customWidth="1"/>
    <col min="3" max="9" width="9.1047619047619" style="21"/>
    <col min="10" max="10" width="12.3333333333333" style="21" customWidth="1"/>
    <col min="11" max="11" width="12.1047619047619" style="21" customWidth="1"/>
    <col min="12" max="12" width="11.552380952381" style="21" customWidth="1"/>
    <col min="13" max="16384" width="9.1047619047619" style="21"/>
  </cols>
  <sheetData>
    <row r="6" spans="2:11">
      <c r="B6" s="2" t="s">
        <v>14</v>
      </c>
      <c r="C6" s="2"/>
      <c r="D6" s="2"/>
      <c r="E6" s="2"/>
      <c r="F6" s="2"/>
      <c r="G6" s="2"/>
      <c r="H6" s="2"/>
      <c r="I6" s="2"/>
      <c r="J6" s="2"/>
      <c r="K6" s="2"/>
    </row>
    <row r="7" spans="2:11">
      <c r="B7" s="3" t="s">
        <v>15</v>
      </c>
      <c r="C7" s="2"/>
      <c r="D7" s="2"/>
      <c r="E7" s="2"/>
      <c r="F7" s="2"/>
      <c r="G7" s="2"/>
      <c r="H7" s="2"/>
      <c r="I7" s="2"/>
      <c r="J7" s="2"/>
      <c r="K7" s="2"/>
    </row>
    <row r="8" spans="2:2">
      <c r="B8" s="3" t="s">
        <v>16</v>
      </c>
    </row>
    <row r="9" spans="2:2">
      <c r="B9" s="3"/>
    </row>
    <row r="10" ht="15" customHeight="1" spans="2:15">
      <c r="B10" s="19" t="s">
        <v>17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39"/>
    </row>
    <row r="11" ht="15" customHeight="1" spans="2:15">
      <c r="B11" s="22" t="s">
        <v>18</v>
      </c>
      <c r="C11" s="7">
        <v>2008</v>
      </c>
      <c r="D11" s="23">
        <v>2009</v>
      </c>
      <c r="E11" s="23">
        <v>2010</v>
      </c>
      <c r="F11" s="23">
        <v>2011</v>
      </c>
      <c r="G11" s="23">
        <v>2012</v>
      </c>
      <c r="H11" s="23">
        <v>2013</v>
      </c>
      <c r="I11" s="23">
        <v>2014</v>
      </c>
      <c r="J11" s="23">
        <v>2015</v>
      </c>
      <c r="K11" s="23">
        <v>2016</v>
      </c>
      <c r="L11" s="23">
        <v>2017</v>
      </c>
      <c r="M11" s="23">
        <v>2018</v>
      </c>
      <c r="N11" s="23">
        <v>2019</v>
      </c>
      <c r="O11" s="23">
        <v>2020</v>
      </c>
    </row>
    <row r="12" ht="15" customHeight="1" spans="2:15">
      <c r="B12" s="24" t="s">
        <v>19</v>
      </c>
      <c r="C12" s="18">
        <v>1841</v>
      </c>
      <c r="D12" s="18">
        <v>1818</v>
      </c>
      <c r="E12" s="18">
        <v>2099</v>
      </c>
      <c r="F12" s="18">
        <v>2481</v>
      </c>
      <c r="G12" s="18">
        <v>2708</v>
      </c>
      <c r="H12" s="18">
        <v>2756</v>
      </c>
      <c r="I12" s="18">
        <v>2610</v>
      </c>
      <c r="J12" s="18">
        <v>2446</v>
      </c>
      <c r="K12" s="18">
        <v>2511</v>
      </c>
      <c r="L12" s="18">
        <v>2377</v>
      </c>
      <c r="M12" s="18">
        <v>2425</v>
      </c>
      <c r="N12" s="18">
        <v>2209</v>
      </c>
      <c r="O12" s="18">
        <v>1947</v>
      </c>
    </row>
    <row r="13" ht="15" customHeight="1" spans="2:15">
      <c r="B13" s="24" t="s">
        <v>20</v>
      </c>
      <c r="C13" s="18">
        <v>545</v>
      </c>
      <c r="D13" s="18">
        <v>699</v>
      </c>
      <c r="E13" s="18">
        <v>1045</v>
      </c>
      <c r="F13" s="18">
        <v>1389</v>
      </c>
      <c r="G13" s="18">
        <v>1387</v>
      </c>
      <c r="H13" s="18">
        <v>1378</v>
      </c>
      <c r="I13" s="18">
        <v>1253</v>
      </c>
      <c r="J13" s="18">
        <v>1186</v>
      </c>
      <c r="K13" s="18">
        <v>1147</v>
      </c>
      <c r="L13" s="18">
        <v>946</v>
      </c>
      <c r="M13" s="18">
        <v>980</v>
      </c>
      <c r="N13" s="18">
        <v>939</v>
      </c>
      <c r="O13" s="18">
        <v>863</v>
      </c>
    </row>
    <row r="14" ht="15" customHeight="1" spans="2:15">
      <c r="B14" s="24" t="s">
        <v>21</v>
      </c>
      <c r="C14" s="18">
        <v>78</v>
      </c>
      <c r="D14" s="18">
        <v>66</v>
      </c>
      <c r="E14" s="18">
        <v>65</v>
      </c>
      <c r="F14" s="18">
        <v>65</v>
      </c>
      <c r="G14" s="18">
        <v>56</v>
      </c>
      <c r="H14" s="18">
        <v>63</v>
      </c>
      <c r="I14" s="18">
        <v>71</v>
      </c>
      <c r="J14" s="18">
        <v>58</v>
      </c>
      <c r="K14" s="18">
        <v>69</v>
      </c>
      <c r="L14" s="18">
        <v>54</v>
      </c>
      <c r="M14" s="18">
        <v>85</v>
      </c>
      <c r="N14" s="18">
        <v>106</v>
      </c>
      <c r="O14" s="18">
        <v>63</v>
      </c>
    </row>
    <row r="15" ht="15" customHeight="1" spans="2:15">
      <c r="B15" s="24" t="s">
        <v>22</v>
      </c>
      <c r="C15" s="18">
        <v>880</v>
      </c>
      <c r="D15" s="18">
        <v>1001</v>
      </c>
      <c r="E15" s="18">
        <v>1144</v>
      </c>
      <c r="F15" s="18">
        <v>1269</v>
      </c>
      <c r="G15" s="18">
        <v>1406</v>
      </c>
      <c r="H15" s="18">
        <v>1447</v>
      </c>
      <c r="I15" s="18">
        <v>1258</v>
      </c>
      <c r="J15" s="18">
        <v>1228</v>
      </c>
      <c r="K15" s="18">
        <v>985</v>
      </c>
      <c r="L15" s="18">
        <v>866</v>
      </c>
      <c r="M15" s="18">
        <v>803</v>
      </c>
      <c r="N15" s="18">
        <v>808</v>
      </c>
      <c r="O15" s="18">
        <v>747</v>
      </c>
    </row>
    <row r="16" ht="15" customHeight="1" spans="2:15">
      <c r="B16" s="24" t="s">
        <v>23</v>
      </c>
      <c r="C16" s="18">
        <v>574</v>
      </c>
      <c r="D16" s="18">
        <v>912</v>
      </c>
      <c r="E16" s="18">
        <v>1265</v>
      </c>
      <c r="F16" s="18">
        <v>1688</v>
      </c>
      <c r="G16" s="18">
        <v>2058</v>
      </c>
      <c r="H16" s="18">
        <v>2127</v>
      </c>
      <c r="I16" s="18">
        <v>2366</v>
      </c>
      <c r="J16" s="18">
        <v>2219</v>
      </c>
      <c r="K16" s="18">
        <v>1976</v>
      </c>
      <c r="L16" s="18">
        <v>1806</v>
      </c>
      <c r="M16" s="18">
        <v>1711</v>
      </c>
      <c r="N16" s="18">
        <v>1622</v>
      </c>
      <c r="O16" s="18">
        <v>1676</v>
      </c>
    </row>
    <row r="17" ht="15" customHeight="1" spans="2:15">
      <c r="B17" s="24" t="s">
        <v>24</v>
      </c>
      <c r="C17" s="18">
        <f>SUM(C12:C16)</f>
        <v>3918</v>
      </c>
      <c r="D17" s="18">
        <f t="shared" ref="D17:I17" si="0">SUM(D12:D16)</f>
        <v>4496</v>
      </c>
      <c r="E17" s="18">
        <f t="shared" si="0"/>
        <v>5618</v>
      </c>
      <c r="F17" s="18">
        <f t="shared" si="0"/>
        <v>6892</v>
      </c>
      <c r="G17" s="18">
        <f t="shared" si="0"/>
        <v>7615</v>
      </c>
      <c r="H17" s="18">
        <f t="shared" si="0"/>
        <v>7771</v>
      </c>
      <c r="I17" s="18">
        <f t="shared" si="0"/>
        <v>7558</v>
      </c>
      <c r="J17" s="18">
        <f t="shared" ref="J17" si="1">SUM(J12:J16)</f>
        <v>7137</v>
      </c>
      <c r="K17" s="18">
        <v>6688</v>
      </c>
      <c r="L17" s="18">
        <f t="shared" ref="L17:O17" si="2">SUM(L12:L16)</f>
        <v>6049</v>
      </c>
      <c r="M17" s="18">
        <v>6004</v>
      </c>
      <c r="N17" s="18">
        <f t="shared" si="2"/>
        <v>5684</v>
      </c>
      <c r="O17" s="18">
        <f t="shared" si="2"/>
        <v>5296</v>
      </c>
    </row>
    <row r="18" spans="2:9">
      <c r="B18" s="38"/>
      <c r="C18" s="33"/>
      <c r="D18" s="33"/>
      <c r="E18" s="33"/>
      <c r="F18" s="33"/>
      <c r="G18" s="33"/>
      <c r="H18" s="33"/>
      <c r="I18" s="18"/>
    </row>
    <row r="19" spans="2:11">
      <c r="B19" s="2" t="s">
        <v>2</v>
      </c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4">
      <c r="B21" s="19" t="s">
        <v>25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ht="15" customHeight="1" spans="2:15">
      <c r="B22" s="22" t="s">
        <v>18</v>
      </c>
      <c r="C22" s="7" t="s">
        <v>26</v>
      </c>
      <c r="D22" s="23" t="s">
        <v>27</v>
      </c>
      <c r="E22" s="23" t="s">
        <v>28</v>
      </c>
      <c r="F22" s="23" t="s">
        <v>29</v>
      </c>
      <c r="G22" s="23" t="s">
        <v>30</v>
      </c>
      <c r="H22" s="23" t="s">
        <v>31</v>
      </c>
      <c r="I22" s="23" t="s">
        <v>32</v>
      </c>
      <c r="J22" s="23" t="s">
        <v>33</v>
      </c>
      <c r="K22" s="23" t="s">
        <v>34</v>
      </c>
      <c r="L22" s="23" t="s">
        <v>35</v>
      </c>
      <c r="M22" s="23" t="s">
        <v>36</v>
      </c>
      <c r="N22" s="23" t="s">
        <v>37</v>
      </c>
      <c r="O22" s="23" t="s">
        <v>38</v>
      </c>
    </row>
    <row r="23" ht="15" customHeight="1" spans="2:15">
      <c r="B23" s="24" t="s">
        <v>19</v>
      </c>
      <c r="C23" s="18">
        <f t="shared" ref="C23:J23" si="3">D12-C12</f>
        <v>-23</v>
      </c>
      <c r="D23" s="18">
        <f t="shared" si="3"/>
        <v>281</v>
      </c>
      <c r="E23" s="18">
        <f t="shared" si="3"/>
        <v>382</v>
      </c>
      <c r="F23" s="18">
        <f t="shared" si="3"/>
        <v>227</v>
      </c>
      <c r="G23" s="18">
        <f t="shared" si="3"/>
        <v>48</v>
      </c>
      <c r="H23" s="18">
        <f t="shared" si="3"/>
        <v>-146</v>
      </c>
      <c r="I23" s="26">
        <f t="shared" si="3"/>
        <v>-164</v>
      </c>
      <c r="J23" s="26">
        <f t="shared" si="3"/>
        <v>65</v>
      </c>
      <c r="K23" s="26">
        <f>(L12-K12)</f>
        <v>-134</v>
      </c>
      <c r="L23" s="26">
        <f>(M12-L12)</f>
        <v>48</v>
      </c>
      <c r="M23" s="27">
        <f>N12-M12</f>
        <v>-216</v>
      </c>
      <c r="N23" s="40">
        <f>N12-C12</f>
        <v>368</v>
      </c>
      <c r="O23" s="40">
        <f t="shared" ref="O23:O28" si="4">O12-D12</f>
        <v>129</v>
      </c>
    </row>
    <row r="24" ht="15" customHeight="1" spans="2:15">
      <c r="B24" s="24" t="s">
        <v>20</v>
      </c>
      <c r="C24" s="18">
        <f t="shared" ref="C24:G28" si="5">D13-C13</f>
        <v>154</v>
      </c>
      <c r="D24" s="18">
        <f t="shared" si="5"/>
        <v>346</v>
      </c>
      <c r="E24" s="18">
        <f t="shared" si="5"/>
        <v>344</v>
      </c>
      <c r="F24" s="18">
        <f t="shared" si="5"/>
        <v>-2</v>
      </c>
      <c r="G24" s="18">
        <f t="shared" si="5"/>
        <v>-9</v>
      </c>
      <c r="H24" s="18">
        <f t="shared" ref="H24:H28" si="6">I13-H13</f>
        <v>-125</v>
      </c>
      <c r="I24" s="26">
        <f t="shared" ref="I24:I28" si="7">J13-I13</f>
        <v>-67</v>
      </c>
      <c r="J24" s="26">
        <f t="shared" ref="J24:J28" si="8">K13-J13</f>
        <v>-39</v>
      </c>
      <c r="K24" s="26">
        <f t="shared" ref="K24:K28" si="9">(L13-K13)</f>
        <v>-201</v>
      </c>
      <c r="L24" s="26">
        <f t="shared" ref="L24:L28" si="10">(M13-L13)</f>
        <v>34</v>
      </c>
      <c r="M24" s="27">
        <f t="shared" ref="M24:M28" si="11">N13-M13</f>
        <v>-41</v>
      </c>
      <c r="N24" s="40">
        <f t="shared" ref="N24:N28" si="12">N13-C13</f>
        <v>394</v>
      </c>
      <c r="O24" s="40">
        <f t="shared" si="4"/>
        <v>164</v>
      </c>
    </row>
    <row r="25" ht="15" customHeight="1" spans="2:15">
      <c r="B25" s="24" t="s">
        <v>21</v>
      </c>
      <c r="C25" s="18">
        <f t="shared" si="5"/>
        <v>-12</v>
      </c>
      <c r="D25" s="18">
        <f t="shared" si="5"/>
        <v>-1</v>
      </c>
      <c r="E25" s="18">
        <f t="shared" si="5"/>
        <v>0</v>
      </c>
      <c r="F25" s="18">
        <f t="shared" si="5"/>
        <v>-9</v>
      </c>
      <c r="G25" s="18">
        <f t="shared" si="5"/>
        <v>7</v>
      </c>
      <c r="H25" s="18">
        <f t="shared" si="6"/>
        <v>8</v>
      </c>
      <c r="I25" s="26">
        <f t="shared" si="7"/>
        <v>-13</v>
      </c>
      <c r="J25" s="26">
        <f t="shared" si="8"/>
        <v>11</v>
      </c>
      <c r="K25" s="26">
        <f t="shared" si="9"/>
        <v>-15</v>
      </c>
      <c r="L25" s="26">
        <f t="shared" si="10"/>
        <v>31</v>
      </c>
      <c r="M25" s="27">
        <f t="shared" si="11"/>
        <v>21</v>
      </c>
      <c r="N25" s="40">
        <f t="shared" si="12"/>
        <v>28</v>
      </c>
      <c r="O25" s="40">
        <f t="shared" si="4"/>
        <v>-3</v>
      </c>
    </row>
    <row r="26" ht="15" customHeight="1" spans="2:15">
      <c r="B26" s="24" t="s">
        <v>22</v>
      </c>
      <c r="C26" s="18">
        <f t="shared" si="5"/>
        <v>121</v>
      </c>
      <c r="D26" s="18">
        <f t="shared" si="5"/>
        <v>143</v>
      </c>
      <c r="E26" s="18">
        <f t="shared" si="5"/>
        <v>125</v>
      </c>
      <c r="F26" s="18">
        <f t="shared" si="5"/>
        <v>137</v>
      </c>
      <c r="G26" s="18">
        <f t="shared" si="5"/>
        <v>41</v>
      </c>
      <c r="H26" s="18">
        <f t="shared" si="6"/>
        <v>-189</v>
      </c>
      <c r="I26" s="26">
        <f t="shared" si="7"/>
        <v>-30</v>
      </c>
      <c r="J26" s="26">
        <f t="shared" si="8"/>
        <v>-243</v>
      </c>
      <c r="K26" s="26">
        <f t="shared" si="9"/>
        <v>-119</v>
      </c>
      <c r="L26" s="26">
        <f t="shared" si="10"/>
        <v>-63</v>
      </c>
      <c r="M26" s="27">
        <f t="shared" si="11"/>
        <v>5</v>
      </c>
      <c r="N26" s="40">
        <f t="shared" si="12"/>
        <v>-72</v>
      </c>
      <c r="O26" s="40">
        <f t="shared" si="4"/>
        <v>-254</v>
      </c>
    </row>
    <row r="27" ht="15" customHeight="1" spans="2:15">
      <c r="B27" s="24" t="s">
        <v>23</v>
      </c>
      <c r="C27" s="18">
        <f t="shared" si="5"/>
        <v>338</v>
      </c>
      <c r="D27" s="18">
        <f t="shared" si="5"/>
        <v>353</v>
      </c>
      <c r="E27" s="18">
        <f t="shared" si="5"/>
        <v>423</v>
      </c>
      <c r="F27" s="18">
        <f t="shared" si="5"/>
        <v>370</v>
      </c>
      <c r="G27" s="18">
        <f t="shared" si="5"/>
        <v>69</v>
      </c>
      <c r="H27" s="18">
        <f t="shared" si="6"/>
        <v>239</v>
      </c>
      <c r="I27" s="26">
        <f t="shared" si="7"/>
        <v>-147</v>
      </c>
      <c r="J27" s="26">
        <f t="shared" si="8"/>
        <v>-243</v>
      </c>
      <c r="K27" s="26">
        <f t="shared" si="9"/>
        <v>-170</v>
      </c>
      <c r="L27" s="26">
        <f t="shared" si="10"/>
        <v>-95</v>
      </c>
      <c r="M27" s="27">
        <f t="shared" si="11"/>
        <v>-89</v>
      </c>
      <c r="N27" s="40">
        <f t="shared" si="12"/>
        <v>1048</v>
      </c>
      <c r="O27" s="40">
        <f t="shared" si="4"/>
        <v>764</v>
      </c>
    </row>
    <row r="28" ht="15" customHeight="1" spans="2:15">
      <c r="B28" s="24" t="s">
        <v>24</v>
      </c>
      <c r="C28" s="18">
        <f t="shared" si="5"/>
        <v>578</v>
      </c>
      <c r="D28" s="18">
        <f t="shared" si="5"/>
        <v>1122</v>
      </c>
      <c r="E28" s="18">
        <f t="shared" si="5"/>
        <v>1274</v>
      </c>
      <c r="F28" s="18">
        <f t="shared" si="5"/>
        <v>723</v>
      </c>
      <c r="G28" s="18">
        <f t="shared" si="5"/>
        <v>156</v>
      </c>
      <c r="H28" s="18">
        <f t="shared" si="6"/>
        <v>-213</v>
      </c>
      <c r="I28" s="26">
        <f t="shared" si="7"/>
        <v>-421</v>
      </c>
      <c r="J28" s="26">
        <f t="shared" si="8"/>
        <v>-449</v>
      </c>
      <c r="K28" s="26">
        <f t="shared" si="9"/>
        <v>-639</v>
      </c>
      <c r="L28" s="26">
        <f t="shared" si="10"/>
        <v>-45</v>
      </c>
      <c r="M28" s="27">
        <f t="shared" si="11"/>
        <v>-320</v>
      </c>
      <c r="N28" s="40">
        <f t="shared" si="12"/>
        <v>1766</v>
      </c>
      <c r="O28" s="40">
        <f t="shared" si="4"/>
        <v>800</v>
      </c>
    </row>
    <row r="30" spans="2:11">
      <c r="B30" s="2" t="s">
        <v>3</v>
      </c>
      <c r="C30" s="2"/>
      <c r="D30" s="2"/>
      <c r="E30" s="2"/>
      <c r="F30" s="2"/>
      <c r="G30" s="2"/>
      <c r="H30" s="2"/>
      <c r="I30" s="2"/>
      <c r="J30" s="2"/>
      <c r="K30" s="2"/>
    </row>
    <row r="32" ht="15" customHeight="1" spans="2:14">
      <c r="B32" s="19" t="s">
        <v>39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ht="15" customHeight="1" spans="2:14">
      <c r="B33" s="22" t="s">
        <v>18</v>
      </c>
      <c r="C33" s="7" t="s">
        <v>26</v>
      </c>
      <c r="D33" s="23" t="s">
        <v>27</v>
      </c>
      <c r="E33" s="23" t="s">
        <v>28</v>
      </c>
      <c r="F33" s="23" t="s">
        <v>29</v>
      </c>
      <c r="G33" s="23" t="s">
        <v>30</v>
      </c>
      <c r="H33" s="23" t="s">
        <v>31</v>
      </c>
      <c r="I33" s="23" t="s">
        <v>32</v>
      </c>
      <c r="J33" s="23" t="s">
        <v>40</v>
      </c>
      <c r="K33" s="23" t="s">
        <v>41</v>
      </c>
      <c r="L33" s="23" t="s">
        <v>42</v>
      </c>
      <c r="M33" s="23" t="s">
        <v>36</v>
      </c>
      <c r="N33" s="23" t="s">
        <v>43</v>
      </c>
    </row>
    <row r="34" ht="15" customHeight="1" spans="2:14">
      <c r="B34" s="24" t="s">
        <v>19</v>
      </c>
      <c r="C34" s="28">
        <f t="shared" ref="C34:M34" si="13">(D12-C12)/C12</f>
        <v>-0.0124932102118414</v>
      </c>
      <c r="D34" s="28">
        <f t="shared" si="13"/>
        <v>0.154565456545655</v>
      </c>
      <c r="E34" s="28">
        <f t="shared" si="13"/>
        <v>0.181991424487851</v>
      </c>
      <c r="F34" s="28">
        <f t="shared" si="13"/>
        <v>0.0914953647722692</v>
      </c>
      <c r="G34" s="28">
        <f t="shared" si="13"/>
        <v>0.017725258493353</v>
      </c>
      <c r="H34" s="28">
        <f t="shared" si="13"/>
        <v>-0.0529753265602322</v>
      </c>
      <c r="I34" s="28">
        <f t="shared" si="13"/>
        <v>-0.0628352490421456</v>
      </c>
      <c r="J34" s="29">
        <f t="shared" si="13"/>
        <v>0.026573998364677</v>
      </c>
      <c r="K34" s="41">
        <f t="shared" si="13"/>
        <v>-0.0533651931501394</v>
      </c>
      <c r="L34" s="37">
        <f t="shared" si="13"/>
        <v>0.0201935212452671</v>
      </c>
      <c r="M34" s="37">
        <f t="shared" si="13"/>
        <v>-0.0890721649484536</v>
      </c>
      <c r="N34" s="30">
        <f>(O12-N12)/N12</f>
        <v>-0.118605703938434</v>
      </c>
    </row>
    <row r="35" ht="15" customHeight="1" spans="2:14">
      <c r="B35" s="24" t="s">
        <v>20</v>
      </c>
      <c r="C35" s="28">
        <f t="shared" ref="C35:G39" si="14">(D13-C13)/C13</f>
        <v>0.28256880733945</v>
      </c>
      <c r="D35" s="28">
        <f t="shared" si="14"/>
        <v>0.494992846924177</v>
      </c>
      <c r="E35" s="28">
        <f t="shared" si="14"/>
        <v>0.329186602870813</v>
      </c>
      <c r="F35" s="28">
        <f t="shared" si="14"/>
        <v>-0.00143988480921526</v>
      </c>
      <c r="G35" s="28">
        <f t="shared" si="14"/>
        <v>-0.00648882480173035</v>
      </c>
      <c r="H35" s="28">
        <f t="shared" ref="H35:H39" si="15">(I13-H13)/H13</f>
        <v>-0.090711175616836</v>
      </c>
      <c r="I35" s="28">
        <f t="shared" ref="I35:I39" si="16">(J13-I13)/I13</f>
        <v>-0.0534716679968077</v>
      </c>
      <c r="J35" s="29">
        <f t="shared" ref="J35:J39" si="17">(K13-J13)/J13</f>
        <v>-0.0328836424957841</v>
      </c>
      <c r="K35" s="41">
        <f t="shared" ref="K35:K39" si="18">(L13-K13)/K13</f>
        <v>-0.175239755884917</v>
      </c>
      <c r="L35" s="37">
        <f t="shared" ref="L35:M39" si="19">(M13-L13)/L13</f>
        <v>0.0359408033826638</v>
      </c>
      <c r="M35" s="37">
        <f t="shared" si="19"/>
        <v>-0.0418367346938776</v>
      </c>
      <c r="N35" s="30">
        <f>(O13-N13)/N13</f>
        <v>-0.080937167199148</v>
      </c>
    </row>
    <row r="36" ht="15" customHeight="1" spans="2:14">
      <c r="B36" s="24" t="s">
        <v>21</v>
      </c>
      <c r="C36" s="28">
        <f t="shared" si="14"/>
        <v>-0.153846153846154</v>
      </c>
      <c r="D36" s="28">
        <f t="shared" si="14"/>
        <v>-0.0151515151515152</v>
      </c>
      <c r="E36" s="28">
        <f t="shared" si="14"/>
        <v>0</v>
      </c>
      <c r="F36" s="28">
        <f t="shared" si="14"/>
        <v>-0.138461538461538</v>
      </c>
      <c r="G36" s="28">
        <f t="shared" si="14"/>
        <v>0.125</v>
      </c>
      <c r="H36" s="28">
        <f t="shared" si="15"/>
        <v>0.126984126984127</v>
      </c>
      <c r="I36" s="28">
        <f t="shared" si="16"/>
        <v>-0.183098591549296</v>
      </c>
      <c r="J36" s="29">
        <f t="shared" si="17"/>
        <v>0.189655172413793</v>
      </c>
      <c r="K36" s="41">
        <f t="shared" si="18"/>
        <v>-0.217391304347826</v>
      </c>
      <c r="L36" s="37">
        <f t="shared" si="19"/>
        <v>0.574074074074074</v>
      </c>
      <c r="M36" s="37">
        <f t="shared" si="19"/>
        <v>0.247058823529412</v>
      </c>
      <c r="N36" s="30">
        <f>(O14-N14)/N14</f>
        <v>-0.405660377358491</v>
      </c>
    </row>
    <row r="37" ht="15" customHeight="1" spans="2:14">
      <c r="B37" s="24" t="s">
        <v>22</v>
      </c>
      <c r="C37" s="28">
        <f t="shared" si="14"/>
        <v>0.1375</v>
      </c>
      <c r="D37" s="28">
        <f t="shared" si="14"/>
        <v>0.142857142857143</v>
      </c>
      <c r="E37" s="28">
        <f t="shared" si="14"/>
        <v>0.109265734265734</v>
      </c>
      <c r="F37" s="28">
        <f t="shared" si="14"/>
        <v>0.10795902285264</v>
      </c>
      <c r="G37" s="28">
        <f t="shared" si="14"/>
        <v>0.0291607396870555</v>
      </c>
      <c r="H37" s="28">
        <f t="shared" si="15"/>
        <v>-0.130615065653075</v>
      </c>
      <c r="I37" s="28">
        <f t="shared" si="16"/>
        <v>-0.0238473767885533</v>
      </c>
      <c r="J37" s="29">
        <f t="shared" si="17"/>
        <v>-0.197882736156352</v>
      </c>
      <c r="K37" s="41">
        <f t="shared" si="18"/>
        <v>-0.120812182741117</v>
      </c>
      <c r="L37" s="37">
        <f t="shared" si="19"/>
        <v>-0.0727482678983834</v>
      </c>
      <c r="M37" s="37">
        <f t="shared" si="19"/>
        <v>0.0062266500622665</v>
      </c>
      <c r="N37" s="30">
        <f>(O15-N15)/N15</f>
        <v>-0.0754950495049505</v>
      </c>
    </row>
    <row r="38" ht="15" customHeight="1" spans="2:14">
      <c r="B38" s="24" t="s">
        <v>23</v>
      </c>
      <c r="C38" s="28">
        <f t="shared" si="14"/>
        <v>0.588850174216028</v>
      </c>
      <c r="D38" s="28">
        <f t="shared" si="14"/>
        <v>0.387061403508772</v>
      </c>
      <c r="E38" s="28">
        <f t="shared" si="14"/>
        <v>0.334387351778656</v>
      </c>
      <c r="F38" s="28">
        <f t="shared" si="14"/>
        <v>0.219194312796209</v>
      </c>
      <c r="G38" s="28">
        <f t="shared" si="14"/>
        <v>0.0335276967930029</v>
      </c>
      <c r="H38" s="28">
        <f t="shared" si="15"/>
        <v>0.11236483309826</v>
      </c>
      <c r="I38" s="28">
        <f t="shared" si="16"/>
        <v>-0.0621301775147929</v>
      </c>
      <c r="J38" s="29">
        <f t="shared" si="17"/>
        <v>-0.109508787742226</v>
      </c>
      <c r="K38" s="41">
        <f t="shared" si="18"/>
        <v>-0.0860323886639676</v>
      </c>
      <c r="L38" s="37">
        <f t="shared" si="19"/>
        <v>-0.0526024363233666</v>
      </c>
      <c r="M38" s="37">
        <f t="shared" si="19"/>
        <v>-0.0520163646990064</v>
      </c>
      <c r="N38" s="30">
        <f>(O16-N16)/N16</f>
        <v>0.0332922318125771</v>
      </c>
    </row>
    <row r="39" ht="15" customHeight="1" spans="2:14">
      <c r="B39" s="24" t="s">
        <v>24</v>
      </c>
      <c r="C39" s="28">
        <f t="shared" si="14"/>
        <v>0.147524247064829</v>
      </c>
      <c r="D39" s="28">
        <f t="shared" si="14"/>
        <v>0.249555160142349</v>
      </c>
      <c r="E39" s="28">
        <f t="shared" si="14"/>
        <v>0.226771092915628</v>
      </c>
      <c r="F39" s="28">
        <f t="shared" si="14"/>
        <v>0.104904236796286</v>
      </c>
      <c r="G39" s="28">
        <f t="shared" si="14"/>
        <v>0.0204858831254104</v>
      </c>
      <c r="H39" s="28">
        <f t="shared" si="15"/>
        <v>-0.0274095997941063</v>
      </c>
      <c r="I39" s="28">
        <f t="shared" si="16"/>
        <v>-0.0557025668166182</v>
      </c>
      <c r="J39" s="29">
        <f t="shared" si="17"/>
        <v>-0.0629115875017514</v>
      </c>
      <c r="K39" s="41">
        <f t="shared" si="18"/>
        <v>-0.0955442583732057</v>
      </c>
      <c r="L39" s="37">
        <f t="shared" si="19"/>
        <v>-0.00743924615638949</v>
      </c>
      <c r="M39" s="37">
        <f t="shared" si="19"/>
        <v>-0.0532978014656895</v>
      </c>
      <c r="N39" s="30">
        <f>(O17-N17)/N17</f>
        <v>-0.0682617874736101</v>
      </c>
    </row>
  </sheetData>
  <mergeCells count="6">
    <mergeCell ref="B6:K6"/>
    <mergeCell ref="B10:N10"/>
    <mergeCell ref="B19:K19"/>
    <mergeCell ref="B21:N21"/>
    <mergeCell ref="B30:K30"/>
    <mergeCell ref="B32:N32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6:O39"/>
  <sheetViews>
    <sheetView showRowColHeaders="0" topLeftCell="A22" workbookViewId="0">
      <selection activeCell="N34" sqref="N34:N39"/>
    </sheetView>
  </sheetViews>
  <sheetFormatPr defaultColWidth="9.1047619047619" defaultRowHeight="12.75"/>
  <cols>
    <col min="1" max="1" width="9.1047619047619" style="21"/>
    <col min="2" max="2" width="33" style="21" customWidth="1"/>
    <col min="3" max="16384" width="9.1047619047619" style="21"/>
  </cols>
  <sheetData>
    <row r="6" spans="2:11">
      <c r="B6" s="2" t="s">
        <v>4</v>
      </c>
      <c r="C6" s="2"/>
      <c r="D6" s="2"/>
      <c r="E6" s="2"/>
      <c r="F6" s="2"/>
      <c r="G6" s="2"/>
      <c r="H6" s="2"/>
      <c r="I6" s="2"/>
      <c r="J6" s="2"/>
      <c r="K6" s="2"/>
    </row>
    <row r="7" spans="2:11">
      <c r="B7" s="3" t="s">
        <v>15</v>
      </c>
      <c r="C7" s="2"/>
      <c r="D7" s="2"/>
      <c r="E7" s="2"/>
      <c r="F7" s="2"/>
      <c r="G7" s="2"/>
      <c r="H7" s="2"/>
      <c r="I7" s="2"/>
      <c r="J7" s="2"/>
      <c r="K7" s="2"/>
    </row>
    <row r="8" spans="2:11">
      <c r="B8" s="3" t="s">
        <v>16</v>
      </c>
      <c r="C8" s="2"/>
      <c r="D8" s="2"/>
      <c r="E8" s="2"/>
      <c r="F8" s="2"/>
      <c r="G8" s="2"/>
      <c r="H8" s="2"/>
      <c r="I8" s="2"/>
      <c r="J8" s="2"/>
      <c r="K8" s="2"/>
    </row>
    <row r="9" ht="11.1" customHeight="1" spans="2:11">
      <c r="B9" s="3"/>
      <c r="C9" s="2"/>
      <c r="D9" s="2"/>
      <c r="E9" s="2"/>
      <c r="F9" s="2"/>
      <c r="G9" s="2"/>
      <c r="H9" s="2"/>
      <c r="I9" s="2"/>
      <c r="J9" s="2"/>
      <c r="K9" s="2"/>
    </row>
    <row r="10" ht="15" customHeight="1" spans="2:14">
      <c r="B10" s="19" t="s">
        <v>17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ht="15" customHeight="1" spans="2:15">
      <c r="B11" s="22" t="s">
        <v>18</v>
      </c>
      <c r="C11" s="7">
        <v>2008</v>
      </c>
      <c r="D11" s="7">
        <v>2009</v>
      </c>
      <c r="E11" s="7">
        <v>2010</v>
      </c>
      <c r="F11" s="7">
        <v>2011</v>
      </c>
      <c r="G11" s="7">
        <v>2012</v>
      </c>
      <c r="H11" s="7">
        <v>2013</v>
      </c>
      <c r="I11" s="23">
        <v>2014</v>
      </c>
      <c r="J11" s="23">
        <v>2015</v>
      </c>
      <c r="K11" s="23">
        <v>2016</v>
      </c>
      <c r="L11" s="23">
        <v>2017</v>
      </c>
      <c r="M11" s="23">
        <v>2018</v>
      </c>
      <c r="N11" s="23">
        <v>2019</v>
      </c>
      <c r="O11" s="23">
        <v>2019</v>
      </c>
    </row>
    <row r="12" ht="15" customHeight="1" spans="2:15">
      <c r="B12" s="24" t="s">
        <v>19</v>
      </c>
      <c r="C12" s="18">
        <v>1420</v>
      </c>
      <c r="D12" s="18">
        <v>1373</v>
      </c>
      <c r="E12" s="18">
        <v>1387</v>
      </c>
      <c r="F12" s="18">
        <v>1578</v>
      </c>
      <c r="G12" s="18">
        <v>1689</v>
      </c>
      <c r="H12" s="18">
        <v>1540</v>
      </c>
      <c r="I12" s="18">
        <v>1454</v>
      </c>
      <c r="J12" s="18">
        <v>1185</v>
      </c>
      <c r="K12" s="18">
        <v>1254</v>
      </c>
      <c r="L12" s="18">
        <v>1149</v>
      </c>
      <c r="M12" s="18">
        <v>1112</v>
      </c>
      <c r="N12" s="18">
        <v>945</v>
      </c>
      <c r="O12" s="18">
        <v>846</v>
      </c>
    </row>
    <row r="13" ht="15" customHeight="1" spans="2:15">
      <c r="B13" s="24" t="s">
        <v>20</v>
      </c>
      <c r="C13" s="18">
        <v>373</v>
      </c>
      <c r="D13" s="18">
        <v>529</v>
      </c>
      <c r="E13" s="18">
        <v>741</v>
      </c>
      <c r="F13" s="18">
        <v>894</v>
      </c>
      <c r="G13" s="18">
        <v>888</v>
      </c>
      <c r="H13" s="18">
        <v>841</v>
      </c>
      <c r="I13" s="18">
        <v>705</v>
      </c>
      <c r="J13" s="18">
        <v>615</v>
      </c>
      <c r="K13" s="18">
        <v>578</v>
      </c>
      <c r="L13" s="18">
        <v>465</v>
      </c>
      <c r="M13" s="18">
        <v>432</v>
      </c>
      <c r="N13" s="18">
        <v>401</v>
      </c>
      <c r="O13" s="18">
        <v>351</v>
      </c>
    </row>
    <row r="14" ht="15" customHeight="1" spans="2:15">
      <c r="B14" s="24" t="s">
        <v>21</v>
      </c>
      <c r="C14" s="18">
        <v>3</v>
      </c>
      <c r="D14" s="18">
        <v>3</v>
      </c>
      <c r="E14" s="18">
        <v>3</v>
      </c>
      <c r="F14" s="18">
        <v>3</v>
      </c>
      <c r="G14" s="18">
        <v>4</v>
      </c>
      <c r="H14" s="18">
        <v>9</v>
      </c>
      <c r="I14" s="18">
        <v>12</v>
      </c>
      <c r="J14" s="18">
        <v>10</v>
      </c>
      <c r="K14" s="18">
        <v>6</v>
      </c>
      <c r="L14" s="18">
        <v>7</v>
      </c>
      <c r="M14" s="18">
        <v>11</v>
      </c>
      <c r="N14" s="18">
        <v>11</v>
      </c>
      <c r="O14" s="18">
        <v>4</v>
      </c>
    </row>
    <row r="15" ht="15" customHeight="1" spans="2:15">
      <c r="B15" s="24" t="s">
        <v>22</v>
      </c>
      <c r="C15" s="18">
        <v>743</v>
      </c>
      <c r="D15" s="18">
        <v>843</v>
      </c>
      <c r="E15" s="18">
        <v>932</v>
      </c>
      <c r="F15" s="18">
        <v>1009</v>
      </c>
      <c r="G15" s="18">
        <v>1076</v>
      </c>
      <c r="H15" s="18">
        <v>1083</v>
      </c>
      <c r="I15" s="18">
        <v>981</v>
      </c>
      <c r="J15" s="18">
        <v>943</v>
      </c>
      <c r="K15" s="18">
        <v>746</v>
      </c>
      <c r="L15" s="18">
        <v>653</v>
      </c>
      <c r="M15" s="18">
        <v>606</v>
      </c>
      <c r="N15" s="18">
        <v>615</v>
      </c>
      <c r="O15" s="18">
        <v>550</v>
      </c>
    </row>
    <row r="16" ht="15" customHeight="1" spans="2:15">
      <c r="B16" s="24" t="s">
        <v>23</v>
      </c>
      <c r="C16" s="18">
        <v>282</v>
      </c>
      <c r="D16" s="18">
        <v>383</v>
      </c>
      <c r="E16" s="18">
        <v>492</v>
      </c>
      <c r="F16" s="18">
        <v>632</v>
      </c>
      <c r="G16" s="18">
        <v>898</v>
      </c>
      <c r="H16" s="18">
        <v>862</v>
      </c>
      <c r="I16" s="18">
        <v>1186</v>
      </c>
      <c r="J16" s="18">
        <v>1048</v>
      </c>
      <c r="K16" s="18">
        <v>969</v>
      </c>
      <c r="L16" s="18">
        <v>919</v>
      </c>
      <c r="M16" s="18">
        <v>841</v>
      </c>
      <c r="N16" s="18">
        <v>892</v>
      </c>
      <c r="O16" s="18">
        <v>892</v>
      </c>
    </row>
    <row r="17" ht="15" customHeight="1" spans="2:15">
      <c r="B17" s="24" t="s">
        <v>24</v>
      </c>
      <c r="C17" s="18">
        <f>SUM(C12:C16)</f>
        <v>2821</v>
      </c>
      <c r="D17" s="18">
        <f t="shared" ref="D17:H17" si="0">SUM(D12:D16)</f>
        <v>3131</v>
      </c>
      <c r="E17" s="18">
        <f t="shared" si="0"/>
        <v>3555</v>
      </c>
      <c r="F17" s="18">
        <f t="shared" si="0"/>
        <v>4116</v>
      </c>
      <c r="G17" s="18">
        <f t="shared" si="0"/>
        <v>4555</v>
      </c>
      <c r="H17" s="18">
        <f t="shared" si="0"/>
        <v>4335</v>
      </c>
      <c r="I17" s="18">
        <f t="shared" ref="I17" si="1">SUM(I12:I16)</f>
        <v>4338</v>
      </c>
      <c r="J17" s="18">
        <f t="shared" ref="J17:L17" si="2">SUM(J12:J16)</f>
        <v>3801</v>
      </c>
      <c r="K17" s="18">
        <f t="shared" si="2"/>
        <v>3553</v>
      </c>
      <c r="L17" s="18">
        <f t="shared" si="2"/>
        <v>3193</v>
      </c>
      <c r="M17" s="18">
        <v>3002</v>
      </c>
      <c r="N17" s="18">
        <f>SUM(N12:N16)</f>
        <v>2864</v>
      </c>
      <c r="O17" s="18">
        <f>SUM(O12:O16)</f>
        <v>2643</v>
      </c>
    </row>
    <row r="18" spans="11:11">
      <c r="K18" s="18"/>
    </row>
    <row r="19" spans="2:11">
      <c r="B19" s="2" t="s">
        <v>5</v>
      </c>
      <c r="C19" s="2"/>
      <c r="D19" s="2"/>
      <c r="E19" s="2"/>
      <c r="F19" s="2"/>
      <c r="G19" s="2"/>
      <c r="H19" s="2"/>
      <c r="I19" s="2"/>
      <c r="J19" s="2"/>
      <c r="K19" s="2"/>
    </row>
    <row r="21" ht="15" customHeight="1" spans="2:14">
      <c r="B21" s="19" t="s">
        <v>25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ht="15" customHeight="1" spans="2:14">
      <c r="B22" s="22" t="s">
        <v>18</v>
      </c>
      <c r="C22" s="7" t="s">
        <v>26</v>
      </c>
      <c r="D22" s="23" t="s">
        <v>27</v>
      </c>
      <c r="E22" s="23" t="s">
        <v>28</v>
      </c>
      <c r="F22" s="23" t="s">
        <v>29</v>
      </c>
      <c r="G22" s="23" t="s">
        <v>30</v>
      </c>
      <c r="H22" s="23" t="s">
        <v>31</v>
      </c>
      <c r="I22" s="23" t="s">
        <v>32</v>
      </c>
      <c r="J22" s="23" t="s">
        <v>33</v>
      </c>
      <c r="K22" s="23" t="s">
        <v>34</v>
      </c>
      <c r="L22" s="23" t="s">
        <v>35</v>
      </c>
      <c r="M22" s="23" t="s">
        <v>36</v>
      </c>
      <c r="N22" s="23" t="s">
        <v>43</v>
      </c>
    </row>
    <row r="23" ht="15" customHeight="1" spans="2:14">
      <c r="B23" s="24" t="s">
        <v>19</v>
      </c>
      <c r="C23" s="18">
        <f t="shared" ref="C23:H23" si="3">(D12-C12)</f>
        <v>-47</v>
      </c>
      <c r="D23" s="18">
        <f t="shared" si="3"/>
        <v>14</v>
      </c>
      <c r="E23" s="18">
        <f t="shared" si="3"/>
        <v>191</v>
      </c>
      <c r="F23" s="18">
        <f t="shared" si="3"/>
        <v>111</v>
      </c>
      <c r="G23" s="18">
        <f t="shared" si="3"/>
        <v>-149</v>
      </c>
      <c r="H23" s="18">
        <f t="shared" si="3"/>
        <v>-86</v>
      </c>
      <c r="I23" s="25">
        <f>J12-I12</f>
        <v>-269</v>
      </c>
      <c r="J23" s="25">
        <f>K12-J12</f>
        <v>69</v>
      </c>
      <c r="K23" s="25">
        <f>(L12-K12)</f>
        <v>-105</v>
      </c>
      <c r="L23" s="25">
        <f>M12-L12</f>
        <v>-37</v>
      </c>
      <c r="M23" s="25">
        <f>N12-M12</f>
        <v>-167</v>
      </c>
      <c r="N23" s="27">
        <f>O12-N12</f>
        <v>-99</v>
      </c>
    </row>
    <row r="24" ht="15" customHeight="1" spans="2:14">
      <c r="B24" s="24" t="s">
        <v>20</v>
      </c>
      <c r="C24" s="18">
        <f t="shared" ref="C24:G28" si="4">(D13-C13)</f>
        <v>156</v>
      </c>
      <c r="D24" s="18">
        <f t="shared" si="4"/>
        <v>212</v>
      </c>
      <c r="E24" s="18">
        <f t="shared" si="4"/>
        <v>153</v>
      </c>
      <c r="F24" s="18">
        <f t="shared" si="4"/>
        <v>-6</v>
      </c>
      <c r="G24" s="18">
        <f t="shared" si="4"/>
        <v>-47</v>
      </c>
      <c r="H24" s="18">
        <f t="shared" ref="H24:H28" si="5">(I13-H13)</f>
        <v>-136</v>
      </c>
      <c r="I24" s="25">
        <f t="shared" ref="I24:I28" si="6">J13-I13</f>
        <v>-90</v>
      </c>
      <c r="J24" s="25">
        <f t="shared" ref="J24:J28" si="7">K13-J13</f>
        <v>-37</v>
      </c>
      <c r="K24" s="25">
        <f t="shared" ref="K24:K28" si="8">(L13-K13)</f>
        <v>-113</v>
      </c>
      <c r="L24" s="25">
        <f t="shared" ref="L24:L28" si="9">M13-L13</f>
        <v>-33</v>
      </c>
      <c r="M24" s="25">
        <f t="shared" ref="M24:M28" si="10">N13-M13</f>
        <v>-31</v>
      </c>
      <c r="N24" s="27">
        <f>O13-N13</f>
        <v>-50</v>
      </c>
    </row>
    <row r="25" ht="15" customHeight="1" spans="2:14">
      <c r="B25" s="24" t="s">
        <v>21</v>
      </c>
      <c r="C25" s="18">
        <f t="shared" si="4"/>
        <v>0</v>
      </c>
      <c r="D25" s="18">
        <f t="shared" si="4"/>
        <v>0</v>
      </c>
      <c r="E25" s="18">
        <f t="shared" si="4"/>
        <v>0</v>
      </c>
      <c r="F25" s="18">
        <f t="shared" si="4"/>
        <v>1</v>
      </c>
      <c r="G25" s="18">
        <f t="shared" si="4"/>
        <v>5</v>
      </c>
      <c r="H25" s="18">
        <f t="shared" si="5"/>
        <v>3</v>
      </c>
      <c r="I25" s="25">
        <f t="shared" si="6"/>
        <v>-2</v>
      </c>
      <c r="J25" s="25">
        <f t="shared" si="7"/>
        <v>-4</v>
      </c>
      <c r="K25" s="25">
        <f t="shared" si="8"/>
        <v>1</v>
      </c>
      <c r="L25" s="25">
        <f t="shared" si="9"/>
        <v>4</v>
      </c>
      <c r="M25" s="25">
        <f t="shared" si="10"/>
        <v>0</v>
      </c>
      <c r="N25" s="27">
        <f>O14-N14</f>
        <v>-7</v>
      </c>
    </row>
    <row r="26" ht="15" customHeight="1" spans="2:14">
      <c r="B26" s="24" t="s">
        <v>22</v>
      </c>
      <c r="C26" s="18">
        <f t="shared" si="4"/>
        <v>100</v>
      </c>
      <c r="D26" s="18">
        <f t="shared" si="4"/>
        <v>89</v>
      </c>
      <c r="E26" s="18">
        <f t="shared" si="4"/>
        <v>77</v>
      </c>
      <c r="F26" s="18">
        <f t="shared" si="4"/>
        <v>67</v>
      </c>
      <c r="G26" s="18">
        <f t="shared" si="4"/>
        <v>7</v>
      </c>
      <c r="H26" s="18">
        <f t="shared" si="5"/>
        <v>-102</v>
      </c>
      <c r="I26" s="25">
        <f t="shared" si="6"/>
        <v>-38</v>
      </c>
      <c r="J26" s="25">
        <f t="shared" si="7"/>
        <v>-197</v>
      </c>
      <c r="K26" s="25">
        <f t="shared" si="8"/>
        <v>-93</v>
      </c>
      <c r="L26" s="25">
        <f t="shared" si="9"/>
        <v>-47</v>
      </c>
      <c r="M26" s="25">
        <f t="shared" si="10"/>
        <v>9</v>
      </c>
      <c r="N26" s="27">
        <f>O15-N15</f>
        <v>-65</v>
      </c>
    </row>
    <row r="27" ht="15" customHeight="1" spans="2:14">
      <c r="B27" s="24" t="s">
        <v>23</v>
      </c>
      <c r="C27" s="18">
        <f t="shared" si="4"/>
        <v>101</v>
      </c>
      <c r="D27" s="18">
        <f t="shared" si="4"/>
        <v>109</v>
      </c>
      <c r="E27" s="18">
        <f t="shared" si="4"/>
        <v>140</v>
      </c>
      <c r="F27" s="18">
        <f t="shared" si="4"/>
        <v>266</v>
      </c>
      <c r="G27" s="18">
        <f t="shared" si="4"/>
        <v>-36</v>
      </c>
      <c r="H27" s="18">
        <f t="shared" si="5"/>
        <v>324</v>
      </c>
      <c r="I27" s="25">
        <f t="shared" si="6"/>
        <v>-138</v>
      </c>
      <c r="J27" s="25">
        <f t="shared" si="7"/>
        <v>-79</v>
      </c>
      <c r="K27" s="25">
        <f t="shared" si="8"/>
        <v>-50</v>
      </c>
      <c r="L27" s="25">
        <f t="shared" si="9"/>
        <v>-78</v>
      </c>
      <c r="M27" s="25">
        <f t="shared" si="10"/>
        <v>51</v>
      </c>
      <c r="N27" s="27">
        <f>O16-N16</f>
        <v>0</v>
      </c>
    </row>
    <row r="28" ht="15" customHeight="1" spans="2:14">
      <c r="B28" s="24" t="s">
        <v>24</v>
      </c>
      <c r="C28" s="18">
        <f t="shared" si="4"/>
        <v>310</v>
      </c>
      <c r="D28" s="18">
        <f t="shared" si="4"/>
        <v>424</v>
      </c>
      <c r="E28" s="18">
        <f t="shared" si="4"/>
        <v>561</v>
      </c>
      <c r="F28" s="18">
        <f t="shared" si="4"/>
        <v>439</v>
      </c>
      <c r="G28" s="18">
        <f t="shared" si="4"/>
        <v>-220</v>
      </c>
      <c r="H28" s="18">
        <f t="shared" si="5"/>
        <v>3</v>
      </c>
      <c r="I28" s="25">
        <f t="shared" si="6"/>
        <v>-537</v>
      </c>
      <c r="J28" s="25">
        <f t="shared" si="7"/>
        <v>-248</v>
      </c>
      <c r="K28" s="25">
        <f t="shared" si="8"/>
        <v>-360</v>
      </c>
      <c r="L28" s="25">
        <f t="shared" si="9"/>
        <v>-191</v>
      </c>
      <c r="M28" s="25">
        <f t="shared" si="10"/>
        <v>-138</v>
      </c>
      <c r="N28" s="27">
        <f>O17-N17</f>
        <v>-221</v>
      </c>
    </row>
    <row r="30" spans="2:11">
      <c r="B30" s="2" t="s">
        <v>6</v>
      </c>
      <c r="C30" s="2"/>
      <c r="D30" s="2"/>
      <c r="E30" s="2"/>
      <c r="F30" s="2"/>
      <c r="G30" s="2"/>
      <c r="H30" s="2"/>
      <c r="I30" s="2"/>
      <c r="J30" s="2"/>
      <c r="K30" s="2"/>
    </row>
    <row r="32" ht="15" customHeight="1" spans="2:14">
      <c r="B32" s="19" t="s">
        <v>39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ht="15" customHeight="1" spans="2:14">
      <c r="B33" s="22" t="s">
        <v>18</v>
      </c>
      <c r="C33" s="7" t="s">
        <v>26</v>
      </c>
      <c r="D33" s="23" t="s">
        <v>27</v>
      </c>
      <c r="E33" s="23" t="s">
        <v>28</v>
      </c>
      <c r="F33" s="23" t="s">
        <v>29</v>
      </c>
      <c r="G33" s="23" t="s">
        <v>30</v>
      </c>
      <c r="H33" s="23" t="s">
        <v>31</v>
      </c>
      <c r="I33" s="23" t="s">
        <v>32</v>
      </c>
      <c r="J33" s="23" t="s">
        <v>33</v>
      </c>
      <c r="K33" s="23" t="s">
        <v>34</v>
      </c>
      <c r="L33" s="23" t="s">
        <v>35</v>
      </c>
      <c r="M33" s="23" t="s">
        <v>36</v>
      </c>
      <c r="N33" s="23" t="s">
        <v>44</v>
      </c>
    </row>
    <row r="34" ht="15" customHeight="1" spans="2:14">
      <c r="B34" s="24" t="s">
        <v>19</v>
      </c>
      <c r="C34" s="28">
        <f t="shared" ref="C34:M34" si="11">(D12-C12)/C12</f>
        <v>-0.0330985915492958</v>
      </c>
      <c r="D34" s="28">
        <f t="shared" si="11"/>
        <v>0.0101966496722505</v>
      </c>
      <c r="E34" s="28">
        <f t="shared" si="11"/>
        <v>0.137707281903389</v>
      </c>
      <c r="F34" s="28">
        <f t="shared" si="11"/>
        <v>0.0703422053231939</v>
      </c>
      <c r="G34" s="28">
        <f t="shared" si="11"/>
        <v>-0.0882178804026051</v>
      </c>
      <c r="H34" s="28">
        <f t="shared" si="11"/>
        <v>-0.0558441558441558</v>
      </c>
      <c r="I34" s="29">
        <f t="shared" si="11"/>
        <v>-0.185006877579092</v>
      </c>
      <c r="J34" s="29">
        <f t="shared" si="11"/>
        <v>0.0582278481012658</v>
      </c>
      <c r="K34" s="29">
        <f t="shared" si="11"/>
        <v>-0.0837320574162679</v>
      </c>
      <c r="L34" s="36">
        <f t="shared" si="11"/>
        <v>-0.0322019147084421</v>
      </c>
      <c r="M34" s="37">
        <f t="shared" si="11"/>
        <v>-0.150179856115108</v>
      </c>
      <c r="N34" s="30">
        <f>(O12-N12)/N12</f>
        <v>-0.104761904761905</v>
      </c>
    </row>
    <row r="35" ht="15" customHeight="1" spans="2:14">
      <c r="B35" s="24" t="s">
        <v>20</v>
      </c>
      <c r="C35" s="28">
        <f t="shared" ref="C35:G39" si="12">(D13-C13)/C13</f>
        <v>0.418230563002681</v>
      </c>
      <c r="D35" s="28">
        <f t="shared" si="12"/>
        <v>0.400756143667297</v>
      </c>
      <c r="E35" s="28">
        <f t="shared" si="12"/>
        <v>0.206477732793522</v>
      </c>
      <c r="F35" s="28">
        <f t="shared" si="12"/>
        <v>-0.00671140939597315</v>
      </c>
      <c r="G35" s="28">
        <f t="shared" si="12"/>
        <v>-0.0529279279279279</v>
      </c>
      <c r="H35" s="28">
        <f t="shared" ref="H35:H39" si="13">(I13-H13)/H13</f>
        <v>-0.161712247324614</v>
      </c>
      <c r="I35" s="29">
        <f t="shared" ref="I35:I39" si="14">(J13-I13)/I13</f>
        <v>-0.127659574468085</v>
      </c>
      <c r="J35" s="29">
        <f t="shared" ref="J35:J39" si="15">(K13-J13)/J13</f>
        <v>-0.0601626016260163</v>
      </c>
      <c r="K35" s="29">
        <f t="shared" ref="K35:K39" si="16">(L13-K13)/K13</f>
        <v>-0.195501730103806</v>
      </c>
      <c r="L35" s="36">
        <f t="shared" ref="L35:L39" si="17">(M13-L13)/L13</f>
        <v>-0.0709677419354839</v>
      </c>
      <c r="M35" s="37">
        <f t="shared" ref="M35:M39" si="18">(N13-M13)/M13</f>
        <v>-0.0717592592592593</v>
      </c>
      <c r="N35" s="30">
        <f>(O13-N13)/N13</f>
        <v>-0.124688279301746</v>
      </c>
    </row>
    <row r="36" ht="15" customHeight="1" spans="2:14">
      <c r="B36" s="24" t="s">
        <v>21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8">
        <f t="shared" si="12"/>
        <v>0.333333333333333</v>
      </c>
      <c r="G36" s="28">
        <f t="shared" si="12"/>
        <v>1.25</v>
      </c>
      <c r="H36" s="28">
        <f t="shared" si="13"/>
        <v>0.333333333333333</v>
      </c>
      <c r="I36" s="29">
        <f t="shared" si="14"/>
        <v>-0.166666666666667</v>
      </c>
      <c r="J36" s="29">
        <f t="shared" si="15"/>
        <v>-0.4</v>
      </c>
      <c r="K36" s="29">
        <f t="shared" si="16"/>
        <v>0.166666666666667</v>
      </c>
      <c r="L36" s="36">
        <f t="shared" si="17"/>
        <v>0.571428571428571</v>
      </c>
      <c r="M36" s="37">
        <f t="shared" si="18"/>
        <v>0</v>
      </c>
      <c r="N36" s="30">
        <f>(O14-N14)/N14</f>
        <v>-0.636363636363636</v>
      </c>
    </row>
    <row r="37" ht="15" customHeight="1" spans="2:14">
      <c r="B37" s="24" t="s">
        <v>22</v>
      </c>
      <c r="C37" s="28">
        <f t="shared" si="12"/>
        <v>0.134589502018843</v>
      </c>
      <c r="D37" s="28">
        <f t="shared" si="12"/>
        <v>0.105575326215896</v>
      </c>
      <c r="E37" s="28">
        <f t="shared" si="12"/>
        <v>0.082618025751073</v>
      </c>
      <c r="F37" s="28">
        <f t="shared" si="12"/>
        <v>0.066402378592666</v>
      </c>
      <c r="G37" s="28">
        <f t="shared" si="12"/>
        <v>0.00650557620817844</v>
      </c>
      <c r="H37" s="28">
        <f t="shared" si="13"/>
        <v>-0.0941828254847645</v>
      </c>
      <c r="I37" s="29">
        <f t="shared" si="14"/>
        <v>-0.0387359836901121</v>
      </c>
      <c r="J37" s="29">
        <f t="shared" si="15"/>
        <v>-0.208907741251326</v>
      </c>
      <c r="K37" s="29">
        <f t="shared" si="16"/>
        <v>-0.124664879356568</v>
      </c>
      <c r="L37" s="36">
        <f t="shared" si="17"/>
        <v>-0.0719754977029096</v>
      </c>
      <c r="M37" s="37">
        <f t="shared" si="18"/>
        <v>0.0148514851485149</v>
      </c>
      <c r="N37" s="30">
        <f>(O15-N15)/N15</f>
        <v>-0.105691056910569</v>
      </c>
    </row>
    <row r="38" ht="15" customHeight="1" spans="2:14">
      <c r="B38" s="24" t="s">
        <v>23</v>
      </c>
      <c r="C38" s="28">
        <f t="shared" si="12"/>
        <v>0.358156028368794</v>
      </c>
      <c r="D38" s="28">
        <f t="shared" si="12"/>
        <v>0.284595300261097</v>
      </c>
      <c r="E38" s="28">
        <f t="shared" si="12"/>
        <v>0.284552845528455</v>
      </c>
      <c r="F38" s="28">
        <f t="shared" si="12"/>
        <v>0.420886075949367</v>
      </c>
      <c r="G38" s="28">
        <f t="shared" si="12"/>
        <v>-0.0400890868596882</v>
      </c>
      <c r="H38" s="28">
        <f t="shared" si="13"/>
        <v>0.375870069605568</v>
      </c>
      <c r="I38" s="29">
        <f t="shared" si="14"/>
        <v>-0.116357504215852</v>
      </c>
      <c r="J38" s="29">
        <f t="shared" si="15"/>
        <v>-0.075381679389313</v>
      </c>
      <c r="K38" s="29">
        <f t="shared" si="16"/>
        <v>-0.0515995872033024</v>
      </c>
      <c r="L38" s="36">
        <f t="shared" si="17"/>
        <v>-0.0848748639825898</v>
      </c>
      <c r="M38" s="37">
        <f t="shared" si="18"/>
        <v>0.0606420927467301</v>
      </c>
      <c r="N38" s="30">
        <f>(O16-N16)/N16</f>
        <v>0</v>
      </c>
    </row>
    <row r="39" ht="15" customHeight="1" spans="2:14">
      <c r="B39" s="24" t="s">
        <v>24</v>
      </c>
      <c r="C39" s="28">
        <f t="shared" si="12"/>
        <v>0.10989010989011</v>
      </c>
      <c r="D39" s="28">
        <f t="shared" si="12"/>
        <v>0.135419993612264</v>
      </c>
      <c r="E39" s="28">
        <f t="shared" si="12"/>
        <v>0.157805907172996</v>
      </c>
      <c r="F39" s="28">
        <f t="shared" si="12"/>
        <v>0.106656948493683</v>
      </c>
      <c r="G39" s="28">
        <f t="shared" si="12"/>
        <v>-0.0482985729967069</v>
      </c>
      <c r="H39" s="28">
        <f t="shared" si="13"/>
        <v>0.000692041522491349</v>
      </c>
      <c r="I39" s="29">
        <f t="shared" si="14"/>
        <v>-0.123789764868603</v>
      </c>
      <c r="J39" s="29">
        <f t="shared" si="15"/>
        <v>-0.0652459878979216</v>
      </c>
      <c r="K39" s="29">
        <f t="shared" si="16"/>
        <v>-0.10132282578103</v>
      </c>
      <c r="L39" s="36">
        <f t="shared" si="17"/>
        <v>-0.059818352646414</v>
      </c>
      <c r="M39" s="37">
        <f t="shared" si="18"/>
        <v>-0.0459693537641572</v>
      </c>
      <c r="N39" s="30">
        <f>(O17-N17)/N17</f>
        <v>-0.0771648044692737</v>
      </c>
    </row>
  </sheetData>
  <mergeCells count="6">
    <mergeCell ref="B6:K6"/>
    <mergeCell ref="B10:N10"/>
    <mergeCell ref="B19:K19"/>
    <mergeCell ref="B21:N21"/>
    <mergeCell ref="B30:K30"/>
    <mergeCell ref="B32:N32"/>
  </mergeCells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6:O39"/>
  <sheetViews>
    <sheetView showRowColHeaders="0" topLeftCell="A19" workbookViewId="0">
      <selection activeCell="N34" sqref="N34:N39"/>
    </sheetView>
  </sheetViews>
  <sheetFormatPr defaultColWidth="9.1047619047619" defaultRowHeight="12.75"/>
  <cols>
    <col min="1" max="1" width="9.1047619047619" style="21"/>
    <col min="2" max="2" width="33" style="21" customWidth="1"/>
    <col min="3" max="11" width="9.1047619047619" style="21"/>
    <col min="12" max="12" width="10" style="21" customWidth="1"/>
    <col min="13" max="16384" width="9.1047619047619" style="21"/>
  </cols>
  <sheetData>
    <row r="6" spans="2:11">
      <c r="B6" s="2" t="s">
        <v>7</v>
      </c>
      <c r="C6" s="2"/>
      <c r="D6" s="2"/>
      <c r="E6" s="2"/>
      <c r="F6" s="2"/>
      <c r="G6" s="2"/>
      <c r="H6" s="2"/>
      <c r="I6" s="2"/>
      <c r="J6" s="2"/>
      <c r="K6" s="2"/>
    </row>
    <row r="7" spans="2:11">
      <c r="B7" s="3" t="s">
        <v>15</v>
      </c>
      <c r="C7" s="2"/>
      <c r="D7" s="2"/>
      <c r="E7" s="2"/>
      <c r="F7" s="2"/>
      <c r="G7" s="2"/>
      <c r="H7" s="2"/>
      <c r="I7" s="2"/>
      <c r="J7" s="2"/>
      <c r="K7" s="2"/>
    </row>
    <row r="8" spans="2:11">
      <c r="B8" s="3" t="s">
        <v>16</v>
      </c>
      <c r="C8" s="2"/>
      <c r="D8" s="2"/>
      <c r="E8" s="2"/>
      <c r="F8" s="2"/>
      <c r="G8" s="2"/>
      <c r="H8" s="2"/>
      <c r="I8" s="2"/>
      <c r="J8" s="2"/>
      <c r="K8" s="2"/>
    </row>
    <row r="9" spans="2:11">
      <c r="B9" s="3"/>
      <c r="C9" s="2"/>
      <c r="D9" s="2"/>
      <c r="E9" s="2"/>
      <c r="F9" s="2"/>
      <c r="G9" s="2"/>
      <c r="H9" s="2"/>
      <c r="I9" s="2"/>
      <c r="J9" s="2"/>
      <c r="K9" s="2"/>
    </row>
    <row r="10" ht="15" customHeight="1" spans="2:14">
      <c r="B10" s="19" t="s">
        <v>17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ht="15" customHeight="1" spans="2:15">
      <c r="B11" s="22" t="s">
        <v>18</v>
      </c>
      <c r="C11" s="7">
        <v>2008</v>
      </c>
      <c r="D11" s="7">
        <v>2009</v>
      </c>
      <c r="E11" s="7">
        <v>2010</v>
      </c>
      <c r="F11" s="7">
        <v>2011</v>
      </c>
      <c r="G11" s="7">
        <v>2012</v>
      </c>
      <c r="H11" s="7">
        <v>2013</v>
      </c>
      <c r="I11" s="23">
        <v>2014</v>
      </c>
      <c r="J11" s="23">
        <v>2015</v>
      </c>
      <c r="K11" s="23">
        <v>2016</v>
      </c>
      <c r="L11" s="23">
        <v>2017</v>
      </c>
      <c r="M11" s="23">
        <v>2018</v>
      </c>
      <c r="N11" s="23">
        <v>2019</v>
      </c>
      <c r="O11" s="23">
        <v>2020</v>
      </c>
    </row>
    <row r="12" ht="15" customHeight="1" spans="2:15">
      <c r="B12" s="24" t="s">
        <v>19</v>
      </c>
      <c r="C12" s="18">
        <v>405</v>
      </c>
      <c r="D12" s="18">
        <v>425</v>
      </c>
      <c r="E12" s="18">
        <v>627</v>
      </c>
      <c r="F12" s="18">
        <v>759</v>
      </c>
      <c r="G12" s="18">
        <v>809</v>
      </c>
      <c r="H12" s="18">
        <v>972</v>
      </c>
      <c r="I12" s="18">
        <v>747</v>
      </c>
      <c r="J12" s="18">
        <v>642</v>
      </c>
      <c r="K12" s="18">
        <v>645</v>
      </c>
      <c r="L12" s="18">
        <v>585</v>
      </c>
      <c r="M12" s="18">
        <v>518</v>
      </c>
      <c r="N12" s="18">
        <v>444</v>
      </c>
      <c r="O12" s="18">
        <v>374</v>
      </c>
    </row>
    <row r="13" ht="15" customHeight="1" spans="2:15">
      <c r="B13" s="24" t="s">
        <v>20</v>
      </c>
      <c r="C13" s="18">
        <v>147</v>
      </c>
      <c r="D13" s="18">
        <v>158</v>
      </c>
      <c r="E13" s="18">
        <v>264</v>
      </c>
      <c r="F13" s="18">
        <v>388</v>
      </c>
      <c r="G13" s="18">
        <v>445</v>
      </c>
      <c r="H13" s="18">
        <v>471</v>
      </c>
      <c r="I13" s="18">
        <v>453</v>
      </c>
      <c r="J13" s="18">
        <v>425</v>
      </c>
      <c r="K13" s="18">
        <v>402</v>
      </c>
      <c r="L13" s="18">
        <v>355</v>
      </c>
      <c r="M13" s="18">
        <v>386</v>
      </c>
      <c r="N13" s="18">
        <v>367</v>
      </c>
      <c r="O13" s="18">
        <v>345</v>
      </c>
    </row>
    <row r="14" ht="15" customHeight="1" spans="2:15">
      <c r="B14" s="24" t="s">
        <v>21</v>
      </c>
      <c r="C14" s="18">
        <v>57</v>
      </c>
      <c r="D14" s="18">
        <v>54</v>
      </c>
      <c r="E14" s="18">
        <v>49</v>
      </c>
      <c r="F14" s="18">
        <v>43</v>
      </c>
      <c r="G14" s="18">
        <v>37</v>
      </c>
      <c r="H14" s="18">
        <v>37</v>
      </c>
      <c r="I14" s="18">
        <v>46</v>
      </c>
      <c r="J14" s="18">
        <v>22</v>
      </c>
      <c r="K14" s="18">
        <v>35</v>
      </c>
      <c r="L14" s="18">
        <v>23</v>
      </c>
      <c r="M14" s="18">
        <v>42</v>
      </c>
      <c r="N14" s="18">
        <v>49</v>
      </c>
      <c r="O14" s="18">
        <v>21</v>
      </c>
    </row>
    <row r="15" ht="15" customHeight="1" spans="2:15">
      <c r="B15" s="24" t="s">
        <v>22</v>
      </c>
      <c r="C15" s="18">
        <v>137</v>
      </c>
      <c r="D15" s="18">
        <v>158</v>
      </c>
      <c r="E15" s="18">
        <v>206</v>
      </c>
      <c r="F15" s="18">
        <v>255</v>
      </c>
      <c r="G15" s="18">
        <v>330</v>
      </c>
      <c r="H15" s="18">
        <v>362</v>
      </c>
      <c r="I15" s="18">
        <v>263</v>
      </c>
      <c r="J15" s="18">
        <v>249</v>
      </c>
      <c r="K15" s="18">
        <v>208</v>
      </c>
      <c r="L15" s="18">
        <v>191</v>
      </c>
      <c r="M15" s="18">
        <v>177</v>
      </c>
      <c r="N15" s="18">
        <v>181</v>
      </c>
      <c r="O15" s="18">
        <v>184</v>
      </c>
    </row>
    <row r="16" ht="15" customHeight="1" spans="2:15">
      <c r="B16" s="24" t="s">
        <v>23</v>
      </c>
      <c r="C16" s="18">
        <v>293</v>
      </c>
      <c r="D16" s="18">
        <v>527</v>
      </c>
      <c r="E16" s="18">
        <v>763</v>
      </c>
      <c r="F16" s="18">
        <v>1044</v>
      </c>
      <c r="G16" s="18">
        <v>1138</v>
      </c>
      <c r="H16" s="18">
        <v>1248</v>
      </c>
      <c r="I16" s="18">
        <v>1161</v>
      </c>
      <c r="J16" s="18">
        <v>1150</v>
      </c>
      <c r="K16" s="18">
        <v>995</v>
      </c>
      <c r="L16" s="18">
        <v>852</v>
      </c>
      <c r="M16" s="18">
        <v>818</v>
      </c>
      <c r="N16" s="18">
        <v>706</v>
      </c>
      <c r="O16" s="18">
        <v>699</v>
      </c>
    </row>
    <row r="17" ht="15" customHeight="1" spans="2:15">
      <c r="B17" s="24" t="s">
        <v>24</v>
      </c>
      <c r="C17" s="18">
        <f>SUM(C12:C16)</f>
        <v>1039</v>
      </c>
      <c r="D17" s="18">
        <f t="shared" ref="D17:H17" si="0">SUM(D12:D16)</f>
        <v>1322</v>
      </c>
      <c r="E17" s="18">
        <f t="shared" si="0"/>
        <v>1909</v>
      </c>
      <c r="F17" s="18">
        <f t="shared" si="0"/>
        <v>2489</v>
      </c>
      <c r="G17" s="18">
        <f t="shared" si="0"/>
        <v>2759</v>
      </c>
      <c r="H17" s="18">
        <f t="shared" si="0"/>
        <v>3090</v>
      </c>
      <c r="I17" s="18">
        <f t="shared" ref="I17" si="1">SUM(I12:I16)</f>
        <v>2670</v>
      </c>
      <c r="J17" s="18">
        <f t="shared" ref="J17:L17" si="2">SUM(J12:J16)</f>
        <v>2488</v>
      </c>
      <c r="K17" s="18">
        <f t="shared" si="2"/>
        <v>2285</v>
      </c>
      <c r="L17" s="18">
        <f t="shared" si="2"/>
        <v>2006</v>
      </c>
      <c r="M17" s="18">
        <v>1941</v>
      </c>
      <c r="N17" s="18">
        <f>SUM(N12:N16)</f>
        <v>1747</v>
      </c>
      <c r="O17" s="18">
        <f>SUM(O12:O16)</f>
        <v>1623</v>
      </c>
    </row>
    <row r="19" spans="2:12">
      <c r="B19" s="2" t="s">
        <v>8</v>
      </c>
      <c r="C19" s="2"/>
      <c r="D19" s="2"/>
      <c r="E19" s="2"/>
      <c r="F19" s="2"/>
      <c r="G19" s="2"/>
      <c r="H19" s="2"/>
      <c r="I19" s="2"/>
      <c r="J19" s="2"/>
      <c r="K19" s="2"/>
      <c r="L19" s="18"/>
    </row>
    <row r="20" spans="2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ht="15" customHeight="1" spans="2:14">
      <c r="B21" s="19" t="s">
        <v>25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ht="15" customHeight="1" spans="2:14">
      <c r="B22" s="22" t="s">
        <v>18</v>
      </c>
      <c r="C22" s="7" t="s">
        <v>26</v>
      </c>
      <c r="D22" s="23" t="s">
        <v>27</v>
      </c>
      <c r="E22" s="23" t="s">
        <v>28</v>
      </c>
      <c r="F22" s="23" t="s">
        <v>29</v>
      </c>
      <c r="G22" s="23" t="s">
        <v>30</v>
      </c>
      <c r="H22" s="23" t="s">
        <v>31</v>
      </c>
      <c r="I22" s="23" t="s">
        <v>32</v>
      </c>
      <c r="J22" s="23" t="s">
        <v>33</v>
      </c>
      <c r="K22" s="23" t="s">
        <v>34</v>
      </c>
      <c r="L22" s="23" t="s">
        <v>35</v>
      </c>
      <c r="M22" s="23" t="s">
        <v>36</v>
      </c>
      <c r="N22" s="23" t="s">
        <v>43</v>
      </c>
    </row>
    <row r="23" ht="15" customHeight="1" spans="2:14">
      <c r="B23" s="24" t="s">
        <v>19</v>
      </c>
      <c r="C23" s="18">
        <f>(D12-C12)</f>
        <v>20</v>
      </c>
      <c r="D23" s="18">
        <f t="shared" ref="D23:I23" si="3">E12-D12</f>
        <v>202</v>
      </c>
      <c r="E23" s="18">
        <f t="shared" si="3"/>
        <v>132</v>
      </c>
      <c r="F23" s="18">
        <f t="shared" si="3"/>
        <v>50</v>
      </c>
      <c r="G23" s="18">
        <f t="shared" si="3"/>
        <v>163</v>
      </c>
      <c r="H23" s="25">
        <f t="shared" si="3"/>
        <v>-225</v>
      </c>
      <c r="I23" s="18">
        <f t="shared" si="3"/>
        <v>-105</v>
      </c>
      <c r="J23" s="25">
        <f t="shared" ref="J23:J28" si="4">K12-J12</f>
        <v>3</v>
      </c>
      <c r="K23" s="25">
        <f>(L12-K12)</f>
        <v>-60</v>
      </c>
      <c r="L23" s="25">
        <f>M12-L12</f>
        <v>-67</v>
      </c>
      <c r="M23" s="25">
        <f>N12-M12</f>
        <v>-74</v>
      </c>
      <c r="N23" s="27">
        <f>O12-N12</f>
        <v>-70</v>
      </c>
    </row>
    <row r="24" ht="15" customHeight="1" spans="2:14">
      <c r="B24" s="24" t="s">
        <v>20</v>
      </c>
      <c r="C24" s="18">
        <f t="shared" ref="C24:C28" si="5">(D13-C13)</f>
        <v>11</v>
      </c>
      <c r="D24" s="18">
        <f t="shared" ref="D24:G28" si="6">E13-D13</f>
        <v>106</v>
      </c>
      <c r="E24" s="18">
        <f t="shared" si="6"/>
        <v>124</v>
      </c>
      <c r="F24" s="18">
        <f t="shared" si="6"/>
        <v>57</v>
      </c>
      <c r="G24" s="18">
        <f t="shared" si="6"/>
        <v>26</v>
      </c>
      <c r="H24" s="25">
        <f t="shared" ref="H24:H28" si="7">I13-H13</f>
        <v>-18</v>
      </c>
      <c r="I24" s="18">
        <f t="shared" ref="I24:I28" si="8">J13-I13</f>
        <v>-28</v>
      </c>
      <c r="J24" s="25">
        <f t="shared" si="4"/>
        <v>-23</v>
      </c>
      <c r="K24" s="25">
        <f t="shared" ref="K24:K28" si="9">(L13-K13)</f>
        <v>-47</v>
      </c>
      <c r="L24" s="25">
        <f t="shared" ref="L24:L28" si="10">M13-L13</f>
        <v>31</v>
      </c>
      <c r="M24" s="25">
        <f t="shared" ref="M24:M28" si="11">N13-M13</f>
        <v>-19</v>
      </c>
      <c r="N24" s="27">
        <f>O13-N13</f>
        <v>-22</v>
      </c>
    </row>
    <row r="25" ht="15" customHeight="1" spans="2:14">
      <c r="B25" s="24" t="s">
        <v>21</v>
      </c>
      <c r="C25" s="18">
        <f t="shared" si="5"/>
        <v>-3</v>
      </c>
      <c r="D25" s="18">
        <f t="shared" si="6"/>
        <v>-5</v>
      </c>
      <c r="E25" s="18">
        <f t="shared" si="6"/>
        <v>-6</v>
      </c>
      <c r="F25" s="18">
        <f t="shared" si="6"/>
        <v>-6</v>
      </c>
      <c r="G25" s="18">
        <f t="shared" si="6"/>
        <v>0</v>
      </c>
      <c r="H25" s="25">
        <f t="shared" si="7"/>
        <v>9</v>
      </c>
      <c r="I25" s="18">
        <f t="shared" si="8"/>
        <v>-24</v>
      </c>
      <c r="J25" s="25">
        <f t="shared" si="4"/>
        <v>13</v>
      </c>
      <c r="K25" s="25">
        <f t="shared" si="9"/>
        <v>-12</v>
      </c>
      <c r="L25" s="25">
        <f t="shared" si="10"/>
        <v>19</v>
      </c>
      <c r="M25" s="25">
        <f t="shared" si="11"/>
        <v>7</v>
      </c>
      <c r="N25" s="27">
        <f>O14-N14</f>
        <v>-28</v>
      </c>
    </row>
    <row r="26" ht="15" customHeight="1" spans="2:14">
      <c r="B26" s="24" t="s">
        <v>22</v>
      </c>
      <c r="C26" s="18">
        <f t="shared" si="5"/>
        <v>21</v>
      </c>
      <c r="D26" s="18">
        <f t="shared" si="6"/>
        <v>48</v>
      </c>
      <c r="E26" s="18">
        <f t="shared" si="6"/>
        <v>49</v>
      </c>
      <c r="F26" s="18">
        <f t="shared" si="6"/>
        <v>75</v>
      </c>
      <c r="G26" s="18">
        <f t="shared" si="6"/>
        <v>32</v>
      </c>
      <c r="H26" s="25">
        <f t="shared" si="7"/>
        <v>-99</v>
      </c>
      <c r="I26" s="18">
        <f t="shared" si="8"/>
        <v>-14</v>
      </c>
      <c r="J26" s="25">
        <f t="shared" si="4"/>
        <v>-41</v>
      </c>
      <c r="K26" s="25">
        <f t="shared" si="9"/>
        <v>-17</v>
      </c>
      <c r="L26" s="25">
        <f t="shared" si="10"/>
        <v>-14</v>
      </c>
      <c r="M26" s="25">
        <f t="shared" si="11"/>
        <v>4</v>
      </c>
      <c r="N26" s="27">
        <f>O15-N15</f>
        <v>3</v>
      </c>
    </row>
    <row r="27" ht="15" customHeight="1" spans="2:14">
      <c r="B27" s="24" t="s">
        <v>23</v>
      </c>
      <c r="C27" s="18">
        <f t="shared" si="5"/>
        <v>234</v>
      </c>
      <c r="D27" s="18">
        <f t="shared" si="6"/>
        <v>236</v>
      </c>
      <c r="E27" s="18">
        <f t="shared" si="6"/>
        <v>281</v>
      </c>
      <c r="F27" s="18">
        <f t="shared" si="6"/>
        <v>94</v>
      </c>
      <c r="G27" s="18">
        <f t="shared" si="6"/>
        <v>110</v>
      </c>
      <c r="H27" s="25">
        <f t="shared" si="7"/>
        <v>-87</v>
      </c>
      <c r="I27" s="18">
        <f t="shared" si="8"/>
        <v>-11</v>
      </c>
      <c r="J27" s="25">
        <f t="shared" si="4"/>
        <v>-155</v>
      </c>
      <c r="K27" s="25">
        <f t="shared" si="9"/>
        <v>-143</v>
      </c>
      <c r="L27" s="25">
        <f t="shared" si="10"/>
        <v>-34</v>
      </c>
      <c r="M27" s="25">
        <f t="shared" si="11"/>
        <v>-112</v>
      </c>
      <c r="N27" s="27">
        <f>O16-N16</f>
        <v>-7</v>
      </c>
    </row>
    <row r="28" ht="15" customHeight="1" spans="2:14">
      <c r="B28" s="24" t="s">
        <v>24</v>
      </c>
      <c r="C28" s="18">
        <f t="shared" si="5"/>
        <v>283</v>
      </c>
      <c r="D28" s="18">
        <f t="shared" si="6"/>
        <v>587</v>
      </c>
      <c r="E28" s="18">
        <f t="shared" si="6"/>
        <v>580</v>
      </c>
      <c r="F28" s="18">
        <f t="shared" si="6"/>
        <v>270</v>
      </c>
      <c r="G28" s="18">
        <f t="shared" si="6"/>
        <v>331</v>
      </c>
      <c r="H28" s="25">
        <f t="shared" si="7"/>
        <v>-420</v>
      </c>
      <c r="I28" s="18">
        <f t="shared" si="8"/>
        <v>-182</v>
      </c>
      <c r="J28" s="25">
        <f t="shared" si="4"/>
        <v>-203</v>
      </c>
      <c r="K28" s="25">
        <f t="shared" si="9"/>
        <v>-279</v>
      </c>
      <c r="L28" s="25">
        <f t="shared" si="10"/>
        <v>-65</v>
      </c>
      <c r="M28" s="25">
        <f t="shared" si="11"/>
        <v>-194</v>
      </c>
      <c r="N28" s="27">
        <f>O17-N17</f>
        <v>-124</v>
      </c>
    </row>
    <row r="30" spans="2:11">
      <c r="B30" s="2" t="s">
        <v>9</v>
      </c>
      <c r="C30" s="2"/>
      <c r="D30" s="2"/>
      <c r="E30" s="2"/>
      <c r="F30" s="2"/>
      <c r="G30" s="2"/>
      <c r="H30" s="2"/>
      <c r="I30" s="2"/>
      <c r="J30" s="2"/>
      <c r="K30" s="2"/>
    </row>
    <row r="31" spans="2:11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ht="15" customHeight="1" spans="2:14">
      <c r="B32" s="19" t="s">
        <v>39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ht="15" customHeight="1" spans="2:14">
      <c r="B33" s="22" t="s">
        <v>18</v>
      </c>
      <c r="C33" s="7" t="s">
        <v>26</v>
      </c>
      <c r="D33" s="23" t="s">
        <v>27</v>
      </c>
      <c r="E33" s="23" t="s">
        <v>28</v>
      </c>
      <c r="F33" s="23" t="s">
        <v>29</v>
      </c>
      <c r="G33" s="23" t="s">
        <v>30</v>
      </c>
      <c r="H33" s="23" t="s">
        <v>31</v>
      </c>
      <c r="I33" s="23" t="s">
        <v>32</v>
      </c>
      <c r="J33" s="23" t="s">
        <v>33</v>
      </c>
      <c r="K33" s="23" t="s">
        <v>34</v>
      </c>
      <c r="L33" s="23" t="s">
        <v>35</v>
      </c>
      <c r="M33" s="23" t="s">
        <v>36</v>
      </c>
      <c r="N33" s="23" t="s">
        <v>43</v>
      </c>
    </row>
    <row r="34" ht="15" customHeight="1" spans="2:14">
      <c r="B34" s="24" t="s">
        <v>19</v>
      </c>
      <c r="C34" s="28">
        <f t="shared" ref="C34:M34" si="12">(D12-C12)/C12</f>
        <v>0.0493827160493827</v>
      </c>
      <c r="D34" s="28">
        <f t="shared" si="12"/>
        <v>0.475294117647059</v>
      </c>
      <c r="E34" s="28">
        <f t="shared" si="12"/>
        <v>0.210526315789474</v>
      </c>
      <c r="F34" s="28">
        <f t="shared" si="12"/>
        <v>0.0658761528326746</v>
      </c>
      <c r="G34" s="28">
        <f t="shared" si="12"/>
        <v>0.201483312731768</v>
      </c>
      <c r="H34" s="28">
        <f t="shared" si="12"/>
        <v>-0.231481481481481</v>
      </c>
      <c r="I34" s="35">
        <f t="shared" si="12"/>
        <v>-0.140562248995984</v>
      </c>
      <c r="J34" s="29">
        <f t="shared" si="12"/>
        <v>0.00467289719626168</v>
      </c>
      <c r="K34" s="29">
        <f t="shared" si="12"/>
        <v>-0.0930232558139535</v>
      </c>
      <c r="L34" s="36">
        <f t="shared" si="12"/>
        <v>-0.114529914529915</v>
      </c>
      <c r="M34" s="37">
        <f t="shared" si="12"/>
        <v>-0.142857142857143</v>
      </c>
      <c r="N34" s="30">
        <f>(O12-N12)/N12</f>
        <v>-0.157657657657658</v>
      </c>
    </row>
    <row r="35" ht="15" customHeight="1" spans="2:14">
      <c r="B35" s="24" t="s">
        <v>20</v>
      </c>
      <c r="C35" s="28">
        <f t="shared" ref="C35:G39" si="13">(D13-C13)/C13</f>
        <v>0.0748299319727891</v>
      </c>
      <c r="D35" s="28">
        <f t="shared" si="13"/>
        <v>0.670886075949367</v>
      </c>
      <c r="E35" s="28">
        <f t="shared" si="13"/>
        <v>0.46969696969697</v>
      </c>
      <c r="F35" s="28">
        <f t="shared" si="13"/>
        <v>0.146907216494845</v>
      </c>
      <c r="G35" s="28">
        <f t="shared" si="13"/>
        <v>0.0584269662921348</v>
      </c>
      <c r="H35" s="28">
        <f t="shared" ref="H35:H39" si="14">(I13-H13)/H13</f>
        <v>-0.0382165605095541</v>
      </c>
      <c r="I35" s="35">
        <f t="shared" ref="I35:I39" si="15">(J13-I13)/I13</f>
        <v>-0.0618101545253863</v>
      </c>
      <c r="J35" s="29">
        <f>(K13-J13)/J13</f>
        <v>-0.0541176470588235</v>
      </c>
      <c r="K35" s="29">
        <f t="shared" ref="K35:K39" si="16">(L13-K13)/K13</f>
        <v>-0.116915422885572</v>
      </c>
      <c r="L35" s="36">
        <f t="shared" ref="L35:L39" si="17">(M13-L13)/L13</f>
        <v>0.0873239436619718</v>
      </c>
      <c r="M35" s="37">
        <f t="shared" ref="M35:M39" si="18">(N13-M13)/M13</f>
        <v>-0.0492227979274611</v>
      </c>
      <c r="N35" s="30">
        <f>(O13-N13)/N13</f>
        <v>-0.0599455040871935</v>
      </c>
    </row>
    <row r="36" ht="15" customHeight="1" spans="2:14">
      <c r="B36" s="24" t="s">
        <v>21</v>
      </c>
      <c r="C36" s="28">
        <f t="shared" si="13"/>
        <v>-0.0526315789473684</v>
      </c>
      <c r="D36" s="28">
        <f t="shared" si="13"/>
        <v>-0.0925925925925926</v>
      </c>
      <c r="E36" s="28">
        <f t="shared" si="13"/>
        <v>-0.122448979591837</v>
      </c>
      <c r="F36" s="28">
        <f t="shared" si="13"/>
        <v>-0.13953488372093</v>
      </c>
      <c r="G36" s="28">
        <f t="shared" si="13"/>
        <v>0</v>
      </c>
      <c r="H36" s="28">
        <f t="shared" si="14"/>
        <v>0.243243243243243</v>
      </c>
      <c r="I36" s="35">
        <f t="shared" si="15"/>
        <v>-0.521739130434783</v>
      </c>
      <c r="J36" s="29">
        <f>(K14-J14)/J14</f>
        <v>0.590909090909091</v>
      </c>
      <c r="K36" s="29">
        <f t="shared" si="16"/>
        <v>-0.342857142857143</v>
      </c>
      <c r="L36" s="36">
        <f t="shared" si="17"/>
        <v>0.826086956521739</v>
      </c>
      <c r="M36" s="37">
        <f t="shared" si="18"/>
        <v>0.166666666666667</v>
      </c>
      <c r="N36" s="30">
        <f>(O14-N14)/N14</f>
        <v>-0.571428571428571</v>
      </c>
    </row>
    <row r="37" ht="15" customHeight="1" spans="2:14">
      <c r="B37" s="24" t="s">
        <v>22</v>
      </c>
      <c r="C37" s="28">
        <f t="shared" si="13"/>
        <v>0.153284671532847</v>
      </c>
      <c r="D37" s="28">
        <f t="shared" si="13"/>
        <v>0.30379746835443</v>
      </c>
      <c r="E37" s="28">
        <f t="shared" si="13"/>
        <v>0.237864077669903</v>
      </c>
      <c r="F37" s="28">
        <f t="shared" si="13"/>
        <v>0.294117647058824</v>
      </c>
      <c r="G37" s="28">
        <f t="shared" si="13"/>
        <v>0.096969696969697</v>
      </c>
      <c r="H37" s="28">
        <f t="shared" si="14"/>
        <v>-0.273480662983425</v>
      </c>
      <c r="I37" s="35">
        <f t="shared" si="15"/>
        <v>-0.0532319391634981</v>
      </c>
      <c r="J37" s="29">
        <f>(K15-J15)/J15</f>
        <v>-0.164658634538153</v>
      </c>
      <c r="K37" s="29">
        <f t="shared" si="16"/>
        <v>-0.0817307692307692</v>
      </c>
      <c r="L37" s="36">
        <f t="shared" si="17"/>
        <v>-0.0732984293193717</v>
      </c>
      <c r="M37" s="37">
        <f t="shared" si="18"/>
        <v>0.0225988700564972</v>
      </c>
      <c r="N37" s="30">
        <f>(O15-N15)/N15</f>
        <v>0.0165745856353591</v>
      </c>
    </row>
    <row r="38" ht="15" customHeight="1" spans="2:14">
      <c r="B38" s="24" t="s">
        <v>23</v>
      </c>
      <c r="C38" s="28">
        <f t="shared" si="13"/>
        <v>0.798634812286689</v>
      </c>
      <c r="D38" s="28">
        <f t="shared" si="13"/>
        <v>0.447817836812144</v>
      </c>
      <c r="E38" s="28">
        <f t="shared" si="13"/>
        <v>0.368283093053735</v>
      </c>
      <c r="F38" s="28">
        <f t="shared" si="13"/>
        <v>0.0900383141762452</v>
      </c>
      <c r="G38" s="28">
        <f t="shared" si="13"/>
        <v>0.0966608084358524</v>
      </c>
      <c r="H38" s="28">
        <f t="shared" si="14"/>
        <v>-0.0697115384615385</v>
      </c>
      <c r="I38" s="35">
        <f t="shared" si="15"/>
        <v>-0.00947459086993971</v>
      </c>
      <c r="J38" s="29">
        <f>(K16-J16)/J16</f>
        <v>-0.134782608695652</v>
      </c>
      <c r="K38" s="29">
        <f t="shared" si="16"/>
        <v>-0.143718592964824</v>
      </c>
      <c r="L38" s="36">
        <f t="shared" si="17"/>
        <v>-0.039906103286385</v>
      </c>
      <c r="M38" s="37">
        <f t="shared" si="18"/>
        <v>-0.136919315403423</v>
      </c>
      <c r="N38" s="30">
        <f>(O16-N16)/N16</f>
        <v>-0.00991501416430595</v>
      </c>
    </row>
    <row r="39" ht="15" customHeight="1" spans="2:14">
      <c r="B39" s="24" t="s">
        <v>24</v>
      </c>
      <c r="C39" s="28">
        <f t="shared" si="13"/>
        <v>0.272377285851781</v>
      </c>
      <c r="D39" s="28">
        <f t="shared" si="13"/>
        <v>0.444024205748865</v>
      </c>
      <c r="E39" s="28">
        <f>(F17-E17)/E17</f>
        <v>0.303823991618648</v>
      </c>
      <c r="F39" s="28">
        <f t="shared" ref="F39:G39" si="19">(G17-F17)/F17</f>
        <v>0.10847730012053</v>
      </c>
      <c r="G39" s="28">
        <f t="shared" si="19"/>
        <v>0.119971003986952</v>
      </c>
      <c r="H39" s="28">
        <f t="shared" si="14"/>
        <v>-0.135922330097087</v>
      </c>
      <c r="I39" s="35">
        <f t="shared" si="15"/>
        <v>-0.0681647940074906</v>
      </c>
      <c r="J39" s="29">
        <f>(K17-J17)/J17</f>
        <v>-0.0815916398713826</v>
      </c>
      <c r="K39" s="29">
        <f t="shared" si="16"/>
        <v>-0.122100656455142</v>
      </c>
      <c r="L39" s="36">
        <f t="shared" si="17"/>
        <v>-0.0324027916251246</v>
      </c>
      <c r="M39" s="37">
        <f t="shared" si="18"/>
        <v>-0.0999484801648635</v>
      </c>
      <c r="N39" s="30">
        <f>(O17-N17)/N17</f>
        <v>-0.0709788208357184</v>
      </c>
    </row>
  </sheetData>
  <mergeCells count="6">
    <mergeCell ref="B6:K6"/>
    <mergeCell ref="B10:N10"/>
    <mergeCell ref="B19:K19"/>
    <mergeCell ref="B21:N21"/>
    <mergeCell ref="B30:K30"/>
    <mergeCell ref="B32:N32"/>
  </mergeCells>
  <pageMargins left="0.7" right="0.7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6:J39"/>
  <sheetViews>
    <sheetView showRowColHeaders="0" topLeftCell="A25" workbookViewId="0">
      <selection activeCell="J12" sqref="J12:J16"/>
    </sheetView>
  </sheetViews>
  <sheetFormatPr defaultColWidth="9.1047619047619" defaultRowHeight="12.75"/>
  <cols>
    <col min="1" max="1" width="9.1047619047619" style="21"/>
    <col min="2" max="2" width="33" style="21" customWidth="1"/>
    <col min="3" max="5" width="9.1047619047619" style="21"/>
    <col min="6" max="6" width="9.1047619047619" style="21" customWidth="1"/>
    <col min="7" max="16384" width="9.1047619047619" style="21"/>
  </cols>
  <sheetData>
    <row r="6" customHeight="1" spans="2:9">
      <c r="B6" s="2" t="s">
        <v>10</v>
      </c>
      <c r="C6" s="2"/>
      <c r="D6" s="2"/>
      <c r="E6" s="2"/>
      <c r="F6" s="2"/>
      <c r="G6" s="2"/>
      <c r="H6" s="2"/>
      <c r="I6" s="2"/>
    </row>
    <row r="7" spans="2:6">
      <c r="B7" s="3" t="s">
        <v>15</v>
      </c>
      <c r="C7" s="2"/>
      <c r="D7" s="2"/>
      <c r="E7" s="2"/>
      <c r="F7" s="2"/>
    </row>
    <row r="8" spans="2:6">
      <c r="B8" s="3" t="s">
        <v>16</v>
      </c>
      <c r="C8" s="2"/>
      <c r="D8" s="2"/>
      <c r="E8" s="2"/>
      <c r="F8" s="2"/>
    </row>
    <row r="9" ht="11.1" customHeight="1" spans="2:6">
      <c r="B9" s="3"/>
      <c r="C9" s="2"/>
      <c r="D9" s="2"/>
      <c r="E9" s="2"/>
      <c r="F9" s="2"/>
    </row>
    <row r="10" ht="15" customHeight="1" spans="2:9">
      <c r="B10" s="19" t="s">
        <v>17</v>
      </c>
      <c r="C10" s="19"/>
      <c r="D10" s="19"/>
      <c r="E10" s="19"/>
      <c r="F10" s="19"/>
      <c r="G10" s="19"/>
      <c r="H10" s="19"/>
      <c r="I10" s="19"/>
    </row>
    <row r="11" ht="15" customHeight="1" spans="2:10">
      <c r="B11" s="22" t="s">
        <v>18</v>
      </c>
      <c r="C11" s="7">
        <v>2013</v>
      </c>
      <c r="D11" s="23">
        <v>2014</v>
      </c>
      <c r="E11" s="23">
        <v>2015</v>
      </c>
      <c r="F11" s="23">
        <v>2016</v>
      </c>
      <c r="G11" s="23">
        <v>2017</v>
      </c>
      <c r="H11" s="23">
        <v>2018</v>
      </c>
      <c r="I11" s="23">
        <v>2019</v>
      </c>
      <c r="J11" s="23">
        <v>2020</v>
      </c>
    </row>
    <row r="12" ht="15" customHeight="1" spans="2:10">
      <c r="B12" s="24" t="s">
        <v>19</v>
      </c>
      <c r="C12" s="18">
        <v>1043</v>
      </c>
      <c r="D12" s="18">
        <v>1008</v>
      </c>
      <c r="E12" s="18">
        <v>825</v>
      </c>
      <c r="F12" s="18">
        <v>608</v>
      </c>
      <c r="G12" s="18">
        <v>598</v>
      </c>
      <c r="H12" s="18">
        <v>607</v>
      </c>
      <c r="I12" s="18">
        <v>434</v>
      </c>
      <c r="J12" s="18">
        <v>282</v>
      </c>
    </row>
    <row r="13" ht="15" customHeight="1" spans="2:10">
      <c r="B13" s="24" t="s">
        <v>20</v>
      </c>
      <c r="C13" s="18">
        <v>274</v>
      </c>
      <c r="D13" s="18">
        <v>194</v>
      </c>
      <c r="E13" s="18">
        <v>252</v>
      </c>
      <c r="F13" s="18">
        <v>196</v>
      </c>
      <c r="G13" s="18">
        <v>130</v>
      </c>
      <c r="H13" s="18">
        <v>130</v>
      </c>
      <c r="I13" s="18">
        <v>133</v>
      </c>
      <c r="J13" s="18">
        <v>92</v>
      </c>
    </row>
    <row r="14" ht="15" customHeight="1" spans="2:10">
      <c r="B14" s="24" t="s">
        <v>21</v>
      </c>
      <c r="C14" s="18">
        <v>37</v>
      </c>
      <c r="D14" s="18">
        <v>45</v>
      </c>
      <c r="E14" s="18">
        <v>32</v>
      </c>
      <c r="F14" s="18">
        <v>41</v>
      </c>
      <c r="G14" s="18">
        <v>32</v>
      </c>
      <c r="H14" s="18">
        <v>62</v>
      </c>
      <c r="I14" s="18">
        <v>83</v>
      </c>
      <c r="J14" s="18">
        <v>35</v>
      </c>
    </row>
    <row r="15" ht="15" customHeight="1" spans="2:10">
      <c r="B15" s="24" t="s">
        <v>22</v>
      </c>
      <c r="C15" s="18">
        <v>214</v>
      </c>
      <c r="D15" s="18">
        <v>135</v>
      </c>
      <c r="E15" s="18">
        <v>163</v>
      </c>
      <c r="F15" s="18">
        <v>112</v>
      </c>
      <c r="G15" s="18">
        <v>110</v>
      </c>
      <c r="H15" s="18">
        <v>114</v>
      </c>
      <c r="I15" s="18">
        <v>163</v>
      </c>
      <c r="J15" s="18">
        <v>126</v>
      </c>
    </row>
    <row r="16" ht="15" customHeight="1" spans="2:10">
      <c r="B16" s="24" t="s">
        <v>23</v>
      </c>
      <c r="C16" s="18">
        <v>736</v>
      </c>
      <c r="D16" s="18">
        <v>875</v>
      </c>
      <c r="E16" s="18">
        <v>746</v>
      </c>
      <c r="F16" s="18">
        <v>433</v>
      </c>
      <c r="G16" s="18">
        <v>368</v>
      </c>
      <c r="H16" s="18">
        <v>304</v>
      </c>
      <c r="I16" s="18">
        <v>367</v>
      </c>
      <c r="J16" s="18">
        <v>309</v>
      </c>
    </row>
    <row r="17" ht="15" customHeight="1" spans="2:10">
      <c r="B17" s="24" t="s">
        <v>24</v>
      </c>
      <c r="C17" s="18">
        <f t="shared" ref="C17" si="0">SUM(C12:C16)</f>
        <v>2304</v>
      </c>
      <c r="D17" s="18">
        <f t="shared" ref="D17" si="1">SUM(D12:D16)</f>
        <v>2257</v>
      </c>
      <c r="E17" s="18">
        <f t="shared" ref="E17" si="2">SUM(E12:E16)</f>
        <v>2018</v>
      </c>
      <c r="F17" s="18">
        <f t="shared" ref="F17" si="3">SUM(F12:F16)</f>
        <v>1390</v>
      </c>
      <c r="G17" s="18">
        <f t="shared" ref="G17" si="4">SUM(G12:G16)</f>
        <v>1238</v>
      </c>
      <c r="H17" s="18">
        <v>1217</v>
      </c>
      <c r="I17" s="33">
        <f>SUM(I12:I16)</f>
        <v>1180</v>
      </c>
      <c r="J17" s="33">
        <f>SUM(J12:J16)</f>
        <v>844</v>
      </c>
    </row>
    <row r="19" customHeight="1" spans="2:10">
      <c r="B19" s="2" t="s">
        <v>45</v>
      </c>
      <c r="C19" s="2"/>
      <c r="D19" s="2"/>
      <c r="E19" s="2"/>
      <c r="F19" s="2"/>
      <c r="G19" s="2"/>
      <c r="H19" s="2"/>
      <c r="I19" s="2"/>
      <c r="J19" s="2"/>
    </row>
    <row r="21" ht="15" customHeight="1" spans="2:9">
      <c r="B21" s="19" t="s">
        <v>25</v>
      </c>
      <c r="C21" s="19"/>
      <c r="D21" s="19"/>
      <c r="E21" s="19"/>
      <c r="F21" s="19"/>
      <c r="G21" s="19"/>
      <c r="H21" s="19"/>
      <c r="I21" s="19"/>
    </row>
    <row r="22" ht="15" customHeight="1" spans="2:9">
      <c r="B22" s="22" t="s">
        <v>18</v>
      </c>
      <c r="C22" s="7" t="s">
        <v>31</v>
      </c>
      <c r="D22" s="23" t="s">
        <v>32</v>
      </c>
      <c r="E22" s="23" t="s">
        <v>33</v>
      </c>
      <c r="F22" s="23" t="s">
        <v>34</v>
      </c>
      <c r="G22" s="23" t="s">
        <v>35</v>
      </c>
      <c r="H22" s="23" t="s">
        <v>36</v>
      </c>
      <c r="I22" s="23" t="s">
        <v>43</v>
      </c>
    </row>
    <row r="23" ht="15" customHeight="1" spans="2:9">
      <c r="B23" s="24" t="s">
        <v>19</v>
      </c>
      <c r="C23" s="18">
        <f t="shared" ref="C23:H23" si="5">D12-C12</f>
        <v>-35</v>
      </c>
      <c r="D23" s="18">
        <f t="shared" si="5"/>
        <v>-183</v>
      </c>
      <c r="E23" s="25">
        <f t="shared" si="5"/>
        <v>-217</v>
      </c>
      <c r="F23" s="25">
        <f t="shared" si="5"/>
        <v>-10</v>
      </c>
      <c r="G23" s="25">
        <f t="shared" si="5"/>
        <v>9</v>
      </c>
      <c r="H23" s="27">
        <f t="shared" si="5"/>
        <v>-173</v>
      </c>
      <c r="I23" s="26">
        <f>J12-I12</f>
        <v>-152</v>
      </c>
    </row>
    <row r="24" ht="15" customHeight="1" spans="2:9">
      <c r="B24" s="24" t="s">
        <v>20</v>
      </c>
      <c r="C24" s="18">
        <f t="shared" ref="C24:D28" si="6">D13-C13</f>
        <v>-80</v>
      </c>
      <c r="D24" s="18">
        <f t="shared" si="6"/>
        <v>58</v>
      </c>
      <c r="E24" s="25">
        <f t="shared" ref="E24:E28" si="7">F13-E13</f>
        <v>-56</v>
      </c>
      <c r="F24" s="25">
        <f t="shared" ref="F24:F28" si="8">G13-F13</f>
        <v>-66</v>
      </c>
      <c r="G24" s="25">
        <f t="shared" ref="G24:G28" si="9">H13-G13</f>
        <v>0</v>
      </c>
      <c r="H24" s="27">
        <f t="shared" ref="H24:H28" si="10">I13-H13</f>
        <v>3</v>
      </c>
      <c r="I24" s="26">
        <f>J13-I13</f>
        <v>-41</v>
      </c>
    </row>
    <row r="25" ht="15" customHeight="1" spans="2:9">
      <c r="B25" s="24" t="s">
        <v>21</v>
      </c>
      <c r="C25" s="18">
        <f t="shared" si="6"/>
        <v>8</v>
      </c>
      <c r="D25" s="18">
        <f t="shared" si="6"/>
        <v>-13</v>
      </c>
      <c r="E25" s="25">
        <f t="shared" si="7"/>
        <v>9</v>
      </c>
      <c r="F25" s="25">
        <f t="shared" si="8"/>
        <v>-9</v>
      </c>
      <c r="G25" s="25">
        <f t="shared" si="9"/>
        <v>30</v>
      </c>
      <c r="H25" s="27">
        <f t="shared" si="10"/>
        <v>21</v>
      </c>
      <c r="I25" s="26">
        <f>J14-I14</f>
        <v>-48</v>
      </c>
    </row>
    <row r="26" ht="15" customHeight="1" spans="2:9">
      <c r="B26" s="24" t="s">
        <v>22</v>
      </c>
      <c r="C26" s="18">
        <f t="shared" si="6"/>
        <v>-79</v>
      </c>
      <c r="D26" s="18">
        <f t="shared" si="6"/>
        <v>28</v>
      </c>
      <c r="E26" s="25">
        <f t="shared" si="7"/>
        <v>-51</v>
      </c>
      <c r="F26" s="25">
        <f t="shared" si="8"/>
        <v>-2</v>
      </c>
      <c r="G26" s="25">
        <f t="shared" si="9"/>
        <v>4</v>
      </c>
      <c r="H26" s="27">
        <f t="shared" si="10"/>
        <v>49</v>
      </c>
      <c r="I26" s="26">
        <f>J15-I15</f>
        <v>-37</v>
      </c>
    </row>
    <row r="27" ht="15" customHeight="1" spans="2:9">
      <c r="B27" s="24" t="s">
        <v>23</v>
      </c>
      <c r="C27" s="18">
        <f t="shared" si="6"/>
        <v>139</v>
      </c>
      <c r="D27" s="18">
        <f t="shared" si="6"/>
        <v>-129</v>
      </c>
      <c r="E27" s="25">
        <f t="shared" si="7"/>
        <v>-313</v>
      </c>
      <c r="F27" s="25">
        <f t="shared" si="8"/>
        <v>-65</v>
      </c>
      <c r="G27" s="25">
        <f t="shared" si="9"/>
        <v>-64</v>
      </c>
      <c r="H27" s="27">
        <f t="shared" si="10"/>
        <v>63</v>
      </c>
      <c r="I27" s="26">
        <f>J16-I16</f>
        <v>-58</v>
      </c>
    </row>
    <row r="28" ht="15" customHeight="1" spans="2:9">
      <c r="B28" s="24" t="s">
        <v>24</v>
      </c>
      <c r="C28" s="18">
        <f t="shared" si="6"/>
        <v>-47</v>
      </c>
      <c r="D28" s="18">
        <f t="shared" si="6"/>
        <v>-239</v>
      </c>
      <c r="E28" s="25">
        <f t="shared" si="7"/>
        <v>-628</v>
      </c>
      <c r="F28" s="25">
        <f t="shared" si="8"/>
        <v>-152</v>
      </c>
      <c r="G28" s="25">
        <f t="shared" si="9"/>
        <v>-21</v>
      </c>
      <c r="H28" s="27">
        <f t="shared" si="10"/>
        <v>-37</v>
      </c>
      <c r="I28" s="26">
        <f>J17-I17</f>
        <v>-336</v>
      </c>
    </row>
    <row r="30" customHeight="1" spans="2:10">
      <c r="B30" s="2" t="s">
        <v>46</v>
      </c>
      <c r="C30" s="2"/>
      <c r="D30" s="2"/>
      <c r="E30" s="2"/>
      <c r="F30" s="2"/>
      <c r="G30" s="2"/>
      <c r="H30" s="2"/>
      <c r="I30" s="2"/>
      <c r="J30" s="2"/>
    </row>
    <row r="32" ht="15" customHeight="1" spans="2:9">
      <c r="B32" s="19" t="s">
        <v>39</v>
      </c>
      <c r="C32" s="19"/>
      <c r="D32" s="19"/>
      <c r="E32" s="19"/>
      <c r="F32" s="19"/>
      <c r="G32" s="19"/>
      <c r="H32" s="19"/>
      <c r="I32" s="19"/>
    </row>
    <row r="33" ht="15" customHeight="1" spans="2:9">
      <c r="B33" s="22" t="s">
        <v>18</v>
      </c>
      <c r="C33" s="7" t="s">
        <v>31</v>
      </c>
      <c r="D33" s="23" t="s">
        <v>32</v>
      </c>
      <c r="E33" s="23" t="s">
        <v>33</v>
      </c>
      <c r="F33" s="23" t="s">
        <v>34</v>
      </c>
      <c r="G33" s="23" t="s">
        <v>35</v>
      </c>
      <c r="H33" s="23" t="s">
        <v>36</v>
      </c>
      <c r="I33" s="23" t="s">
        <v>44</v>
      </c>
    </row>
    <row r="34" ht="15" customHeight="1" spans="2:9">
      <c r="B34" s="24" t="s">
        <v>19</v>
      </c>
      <c r="C34" s="28">
        <f t="shared" ref="C34:H34" si="11">(D12-C12)/C12</f>
        <v>-0.0335570469798658</v>
      </c>
      <c r="D34" s="28">
        <f t="shared" si="11"/>
        <v>-0.181547619047619</v>
      </c>
      <c r="E34" s="29">
        <f t="shared" si="11"/>
        <v>-0.263030303030303</v>
      </c>
      <c r="F34" s="28">
        <f t="shared" si="11"/>
        <v>-0.0164473684210526</v>
      </c>
      <c r="G34" s="31">
        <f t="shared" si="11"/>
        <v>0.0150501672240803</v>
      </c>
      <c r="H34" s="32">
        <f t="shared" si="11"/>
        <v>-0.28500823723229</v>
      </c>
      <c r="I34" s="34">
        <f>(J12-I12)/I12</f>
        <v>-0.350230414746544</v>
      </c>
    </row>
    <row r="35" ht="15" customHeight="1" spans="2:9">
      <c r="B35" s="24" t="s">
        <v>20</v>
      </c>
      <c r="C35" s="28">
        <f t="shared" ref="C35:D39" si="12">(D13-C13)/C13</f>
        <v>-0.291970802919708</v>
      </c>
      <c r="D35" s="28">
        <f t="shared" si="12"/>
        <v>0.298969072164948</v>
      </c>
      <c r="E35" s="29">
        <f t="shared" ref="E35:E39" si="13">(F13-E13)/E13</f>
        <v>-0.222222222222222</v>
      </c>
      <c r="F35" s="28">
        <f t="shared" ref="F35:F39" si="14">(G13-F13)/F13</f>
        <v>-0.336734693877551</v>
      </c>
      <c r="G35" s="31">
        <f t="shared" ref="G35:G39" si="15">(H13-G13)/G13</f>
        <v>0</v>
      </c>
      <c r="H35" s="32">
        <f t="shared" ref="H35:H39" si="16">(I13-H13)/H13</f>
        <v>0.0230769230769231</v>
      </c>
      <c r="I35" s="34">
        <f>(J13-I13)/I13</f>
        <v>-0.308270676691729</v>
      </c>
    </row>
    <row r="36" ht="15" customHeight="1" spans="2:9">
      <c r="B36" s="24" t="s">
        <v>21</v>
      </c>
      <c r="C36" s="28">
        <f t="shared" si="12"/>
        <v>0.216216216216216</v>
      </c>
      <c r="D36" s="28">
        <f t="shared" si="12"/>
        <v>-0.288888888888889</v>
      </c>
      <c r="E36" s="29">
        <f t="shared" si="13"/>
        <v>0.28125</v>
      </c>
      <c r="F36" s="28">
        <f t="shared" si="14"/>
        <v>-0.219512195121951</v>
      </c>
      <c r="G36" s="31">
        <f t="shared" si="15"/>
        <v>0.9375</v>
      </c>
      <c r="H36" s="32">
        <f t="shared" si="16"/>
        <v>0.338709677419355</v>
      </c>
      <c r="I36" s="34">
        <f>(J14-I14)/I14</f>
        <v>-0.578313253012048</v>
      </c>
    </row>
    <row r="37" ht="15" customHeight="1" spans="2:9">
      <c r="B37" s="24" t="s">
        <v>22</v>
      </c>
      <c r="C37" s="28">
        <f t="shared" si="12"/>
        <v>-0.369158878504673</v>
      </c>
      <c r="D37" s="28">
        <f t="shared" si="12"/>
        <v>0.207407407407407</v>
      </c>
      <c r="E37" s="29">
        <f t="shared" si="13"/>
        <v>-0.312883435582822</v>
      </c>
      <c r="F37" s="28">
        <f t="shared" si="14"/>
        <v>-0.0178571428571429</v>
      </c>
      <c r="G37" s="31">
        <f t="shared" si="15"/>
        <v>0.0363636363636364</v>
      </c>
      <c r="H37" s="32">
        <f t="shared" si="16"/>
        <v>0.429824561403509</v>
      </c>
      <c r="I37" s="34">
        <f>(J15-I15)/I15</f>
        <v>-0.226993865030675</v>
      </c>
    </row>
    <row r="38" ht="15" customHeight="1" spans="2:9">
      <c r="B38" s="24" t="s">
        <v>23</v>
      </c>
      <c r="C38" s="28">
        <f t="shared" si="12"/>
        <v>0.188858695652174</v>
      </c>
      <c r="D38" s="28">
        <f t="shared" si="12"/>
        <v>-0.147428571428571</v>
      </c>
      <c r="E38" s="29">
        <f t="shared" si="13"/>
        <v>-0.419571045576408</v>
      </c>
      <c r="F38" s="28">
        <f t="shared" si="14"/>
        <v>-0.150115473441109</v>
      </c>
      <c r="G38" s="31">
        <f t="shared" si="15"/>
        <v>-0.173913043478261</v>
      </c>
      <c r="H38" s="32">
        <f t="shared" si="16"/>
        <v>0.207236842105263</v>
      </c>
      <c r="I38" s="34">
        <f>(J16-I16)/I16</f>
        <v>-0.158038147138965</v>
      </c>
    </row>
    <row r="39" ht="15" customHeight="1" spans="2:9">
      <c r="B39" s="24" t="s">
        <v>24</v>
      </c>
      <c r="C39" s="28">
        <f t="shared" si="12"/>
        <v>-0.0203993055555556</v>
      </c>
      <c r="D39" s="28">
        <f t="shared" si="12"/>
        <v>-0.105892778023926</v>
      </c>
      <c r="E39" s="29">
        <f t="shared" si="13"/>
        <v>-0.311199207135778</v>
      </c>
      <c r="F39" s="28">
        <f t="shared" si="14"/>
        <v>-0.109352517985612</v>
      </c>
      <c r="G39" s="31">
        <f t="shared" si="15"/>
        <v>-0.0169628432956381</v>
      </c>
      <c r="H39" s="32">
        <f t="shared" si="16"/>
        <v>-0.0304026294165982</v>
      </c>
      <c r="I39" s="34">
        <f>(J17-I17)/I17</f>
        <v>-0.284745762711864</v>
      </c>
    </row>
  </sheetData>
  <mergeCells count="6">
    <mergeCell ref="B6:I6"/>
    <mergeCell ref="B10:I10"/>
    <mergeCell ref="B19:J19"/>
    <mergeCell ref="B21:I21"/>
    <mergeCell ref="B30:J30"/>
    <mergeCell ref="B32:I32"/>
  </mergeCells>
  <pageMargins left="0.7" right="0.7" top="0.75" bottom="0.75" header="0.3" footer="0.3"/>
  <pageSetup paperSize="9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6:L39"/>
  <sheetViews>
    <sheetView showRowColHeaders="0" topLeftCell="B10" workbookViewId="0">
      <selection activeCell="J12" sqref="J12:J16"/>
    </sheetView>
  </sheetViews>
  <sheetFormatPr defaultColWidth="9.1047619047619" defaultRowHeight="12.75"/>
  <cols>
    <col min="1" max="1" width="9.1047619047619" style="21"/>
    <col min="2" max="2" width="33" style="21" customWidth="1"/>
    <col min="3" max="5" width="9.1047619047619" style="21"/>
    <col min="6" max="6" width="9.1047619047619" style="21" customWidth="1"/>
    <col min="7" max="16384" width="9.1047619047619" style="21"/>
  </cols>
  <sheetData>
    <row r="6" customHeight="1" spans="2:10">
      <c r="B6" s="2" t="s">
        <v>11</v>
      </c>
      <c r="C6" s="2"/>
      <c r="D6" s="2"/>
      <c r="E6" s="2"/>
      <c r="F6" s="2"/>
      <c r="G6" s="2"/>
      <c r="H6" s="2"/>
      <c r="I6" s="2"/>
      <c r="J6" s="2"/>
    </row>
    <row r="7" spans="2:6">
      <c r="B7" s="3" t="s">
        <v>15</v>
      </c>
      <c r="C7" s="2"/>
      <c r="D7" s="2"/>
      <c r="E7" s="2"/>
      <c r="F7" s="2"/>
    </row>
    <row r="8" spans="2:6">
      <c r="B8" s="3" t="s">
        <v>16</v>
      </c>
      <c r="C8" s="2"/>
      <c r="D8" s="2"/>
      <c r="E8" s="2"/>
      <c r="F8" s="2"/>
    </row>
    <row r="9" ht="11.1" customHeight="1" spans="2:6">
      <c r="B9" s="3"/>
      <c r="C9" s="2"/>
      <c r="D9" s="2"/>
      <c r="E9" s="2"/>
      <c r="F9" s="2"/>
    </row>
    <row r="10" ht="15" customHeight="1" spans="2:9">
      <c r="B10" s="19" t="s">
        <v>17</v>
      </c>
      <c r="C10" s="19"/>
      <c r="D10" s="19"/>
      <c r="E10" s="19"/>
      <c r="F10" s="19"/>
      <c r="G10" s="19"/>
      <c r="H10" s="19"/>
      <c r="I10" s="19"/>
    </row>
    <row r="11" ht="15" customHeight="1" spans="2:10">
      <c r="B11" s="22" t="s">
        <v>18</v>
      </c>
      <c r="C11" s="7">
        <v>2013</v>
      </c>
      <c r="D11" s="23">
        <v>2014</v>
      </c>
      <c r="E11" s="23">
        <v>2015</v>
      </c>
      <c r="F11" s="23">
        <v>2016</v>
      </c>
      <c r="G11" s="23">
        <v>2017</v>
      </c>
      <c r="H11" s="23">
        <v>2018</v>
      </c>
      <c r="I11" s="23">
        <v>2019</v>
      </c>
      <c r="J11" s="23">
        <v>2019</v>
      </c>
    </row>
    <row r="12" ht="15" customHeight="1" spans="2:10">
      <c r="B12" s="24" t="s">
        <v>19</v>
      </c>
      <c r="C12" s="18">
        <v>415</v>
      </c>
      <c r="D12" s="18">
        <v>455</v>
      </c>
      <c r="E12" s="18">
        <v>252</v>
      </c>
      <c r="F12" s="18">
        <v>608</v>
      </c>
      <c r="G12" s="18">
        <v>241</v>
      </c>
      <c r="H12" s="18">
        <v>192</v>
      </c>
      <c r="I12" s="18">
        <v>101</v>
      </c>
      <c r="J12" s="18">
        <v>84</v>
      </c>
    </row>
    <row r="13" ht="15" customHeight="1" spans="2:10">
      <c r="B13" s="24" t="s">
        <v>20</v>
      </c>
      <c r="C13" s="18">
        <v>94</v>
      </c>
      <c r="D13" s="18">
        <v>55</v>
      </c>
      <c r="E13" s="18">
        <v>49</v>
      </c>
      <c r="F13" s="18">
        <v>196</v>
      </c>
      <c r="G13" s="18">
        <v>29</v>
      </c>
      <c r="H13" s="18">
        <v>27</v>
      </c>
      <c r="I13" s="18">
        <v>36</v>
      </c>
      <c r="J13" s="18">
        <v>13</v>
      </c>
    </row>
    <row r="14" ht="15" customHeight="1" spans="2:10">
      <c r="B14" s="24" t="s">
        <v>21</v>
      </c>
      <c r="C14" s="18">
        <v>6</v>
      </c>
      <c r="D14" s="18">
        <v>7</v>
      </c>
      <c r="E14" s="18">
        <v>6</v>
      </c>
      <c r="F14" s="18">
        <v>41</v>
      </c>
      <c r="G14" s="18">
        <v>4</v>
      </c>
      <c r="H14" s="18">
        <v>5</v>
      </c>
      <c r="I14" s="18">
        <v>6</v>
      </c>
      <c r="J14" s="18">
        <v>1</v>
      </c>
    </row>
    <row r="15" ht="15" customHeight="1" spans="2:10">
      <c r="B15" s="24" t="s">
        <v>22</v>
      </c>
      <c r="C15" s="18">
        <v>126</v>
      </c>
      <c r="D15" s="18">
        <v>77</v>
      </c>
      <c r="E15" s="18">
        <v>85</v>
      </c>
      <c r="F15" s="18">
        <v>112</v>
      </c>
      <c r="G15" s="18">
        <v>73</v>
      </c>
      <c r="H15" s="18">
        <v>85</v>
      </c>
      <c r="I15" s="18">
        <v>91</v>
      </c>
      <c r="J15" s="18">
        <v>50</v>
      </c>
    </row>
    <row r="16" ht="15" customHeight="1" spans="2:10">
      <c r="B16" s="24" t="s">
        <v>23</v>
      </c>
      <c r="C16" s="18">
        <v>225</v>
      </c>
      <c r="D16" s="18">
        <v>490</v>
      </c>
      <c r="E16" s="18">
        <v>274</v>
      </c>
      <c r="F16" s="18">
        <v>433</v>
      </c>
      <c r="G16" s="18">
        <v>193</v>
      </c>
      <c r="H16" s="18">
        <v>105</v>
      </c>
      <c r="I16" s="18">
        <v>214</v>
      </c>
      <c r="J16" s="18">
        <v>139</v>
      </c>
    </row>
    <row r="17" ht="15" customHeight="1" spans="2:10">
      <c r="B17" s="24" t="s">
        <v>24</v>
      </c>
      <c r="C17" s="18">
        <f t="shared" ref="C17" si="0">SUM(C12:C16)</f>
        <v>866</v>
      </c>
      <c r="D17" s="18">
        <f t="shared" ref="D17" si="1">SUM(D12:D16)</f>
        <v>1084</v>
      </c>
      <c r="E17" s="18">
        <f t="shared" ref="E17" si="2">SUM(E12:E16)</f>
        <v>666</v>
      </c>
      <c r="F17" s="18">
        <f t="shared" ref="F17" si="3">SUM(F12:F16)</f>
        <v>1390</v>
      </c>
      <c r="G17" s="18">
        <f t="shared" ref="G17:J17" si="4">SUM(G12:G16)</f>
        <v>540</v>
      </c>
      <c r="H17" s="18">
        <f t="shared" si="4"/>
        <v>414</v>
      </c>
      <c r="I17" s="18">
        <f t="shared" si="4"/>
        <v>448</v>
      </c>
      <c r="J17" s="18">
        <f t="shared" si="4"/>
        <v>287</v>
      </c>
    </row>
    <row r="19" customHeight="1" spans="2:11">
      <c r="B19" s="2" t="s">
        <v>45</v>
      </c>
      <c r="C19" s="2"/>
      <c r="D19" s="2"/>
      <c r="E19" s="2"/>
      <c r="F19" s="2"/>
      <c r="G19" s="2"/>
      <c r="H19" s="2"/>
      <c r="I19" s="2"/>
      <c r="J19" s="2"/>
      <c r="K19" s="2"/>
    </row>
    <row r="21" ht="15" customHeight="1" spans="2:9">
      <c r="B21" s="19" t="s">
        <v>25</v>
      </c>
      <c r="C21" s="19"/>
      <c r="D21" s="19"/>
      <c r="E21" s="19"/>
      <c r="F21" s="19"/>
      <c r="G21" s="19"/>
      <c r="H21" s="19"/>
      <c r="I21" s="19"/>
    </row>
    <row r="22" ht="15" customHeight="1" spans="2:9">
      <c r="B22" s="22" t="s">
        <v>18</v>
      </c>
      <c r="C22" s="7" t="s">
        <v>31</v>
      </c>
      <c r="D22" s="23" t="s">
        <v>32</v>
      </c>
      <c r="E22" s="23" t="s">
        <v>33</v>
      </c>
      <c r="F22" s="23" t="s">
        <v>34</v>
      </c>
      <c r="G22" s="23" t="s">
        <v>35</v>
      </c>
      <c r="H22" s="23" t="s">
        <v>36</v>
      </c>
      <c r="I22" s="23" t="s">
        <v>43</v>
      </c>
    </row>
    <row r="23" ht="15" customHeight="1" spans="2:9">
      <c r="B23" s="24" t="s">
        <v>19</v>
      </c>
      <c r="C23" s="18">
        <f>D12-C12</f>
        <v>40</v>
      </c>
      <c r="D23" s="18">
        <f>E12-D12</f>
        <v>-203</v>
      </c>
      <c r="E23" s="25">
        <f t="shared" ref="E23:E28" si="5">F12-E12</f>
        <v>356</v>
      </c>
      <c r="F23" s="25">
        <f>(G12-F12)</f>
        <v>-367</v>
      </c>
      <c r="G23" s="25">
        <f>(G12-C12)</f>
        <v>-174</v>
      </c>
      <c r="H23" s="25">
        <f>I12-H12</f>
        <v>-91</v>
      </c>
      <c r="I23" s="27">
        <f>J12-I12</f>
        <v>-17</v>
      </c>
    </row>
    <row r="24" ht="15" customHeight="1" spans="2:9">
      <c r="B24" s="24" t="s">
        <v>20</v>
      </c>
      <c r="C24" s="18">
        <f t="shared" ref="C24:D28" si="6">D13-C13</f>
        <v>-39</v>
      </c>
      <c r="D24" s="18">
        <f t="shared" si="6"/>
        <v>-6</v>
      </c>
      <c r="E24" s="25">
        <f t="shared" si="5"/>
        <v>147</v>
      </c>
      <c r="F24" s="25">
        <f t="shared" ref="F24:F28" si="7">(G13-F13)</f>
        <v>-167</v>
      </c>
      <c r="G24" s="25">
        <f t="shared" ref="G24:G28" si="8">(G13-C13)</f>
        <v>-65</v>
      </c>
      <c r="H24" s="25">
        <f t="shared" ref="H24:H28" si="9">I13-H13</f>
        <v>9</v>
      </c>
      <c r="I24" s="27">
        <f>J13-I13</f>
        <v>-23</v>
      </c>
    </row>
    <row r="25" ht="15" customHeight="1" spans="2:9">
      <c r="B25" s="24" t="s">
        <v>21</v>
      </c>
      <c r="C25" s="18">
        <f t="shared" si="6"/>
        <v>1</v>
      </c>
      <c r="D25" s="18">
        <f t="shared" si="6"/>
        <v>-1</v>
      </c>
      <c r="E25" s="25">
        <f t="shared" si="5"/>
        <v>35</v>
      </c>
      <c r="F25" s="25">
        <f t="shared" si="7"/>
        <v>-37</v>
      </c>
      <c r="G25" s="25">
        <f t="shared" si="8"/>
        <v>-2</v>
      </c>
      <c r="H25" s="25">
        <f t="shared" si="9"/>
        <v>1</v>
      </c>
      <c r="I25" s="27">
        <f>J14-I14</f>
        <v>-5</v>
      </c>
    </row>
    <row r="26" ht="15" customHeight="1" spans="2:9">
      <c r="B26" s="24" t="s">
        <v>22</v>
      </c>
      <c r="C26" s="18">
        <f t="shared" si="6"/>
        <v>-49</v>
      </c>
      <c r="D26" s="18">
        <f t="shared" si="6"/>
        <v>8</v>
      </c>
      <c r="E26" s="25">
        <f t="shared" si="5"/>
        <v>27</v>
      </c>
      <c r="F26" s="25">
        <f t="shared" si="7"/>
        <v>-39</v>
      </c>
      <c r="G26" s="25">
        <f t="shared" si="8"/>
        <v>-53</v>
      </c>
      <c r="H26" s="25">
        <f t="shared" si="9"/>
        <v>6</v>
      </c>
      <c r="I26" s="27">
        <f>J15-I15</f>
        <v>-41</v>
      </c>
    </row>
    <row r="27" ht="15" customHeight="1" spans="2:9">
      <c r="B27" s="24" t="s">
        <v>23</v>
      </c>
      <c r="C27" s="18">
        <f t="shared" si="6"/>
        <v>265</v>
      </c>
      <c r="D27" s="18">
        <f t="shared" si="6"/>
        <v>-216</v>
      </c>
      <c r="E27" s="25">
        <f t="shared" si="5"/>
        <v>159</v>
      </c>
      <c r="F27" s="25">
        <f t="shared" si="7"/>
        <v>-240</v>
      </c>
      <c r="G27" s="25">
        <f t="shared" si="8"/>
        <v>-32</v>
      </c>
      <c r="H27" s="25">
        <f t="shared" si="9"/>
        <v>109</v>
      </c>
      <c r="I27" s="27">
        <f>J16-I16</f>
        <v>-75</v>
      </c>
    </row>
    <row r="28" ht="15" customHeight="1" spans="2:9">
      <c r="B28" s="24" t="s">
        <v>24</v>
      </c>
      <c r="C28" s="18">
        <f t="shared" si="6"/>
        <v>218</v>
      </c>
      <c r="D28" s="18">
        <f t="shared" si="6"/>
        <v>-418</v>
      </c>
      <c r="E28" s="25">
        <f t="shared" si="5"/>
        <v>724</v>
      </c>
      <c r="F28" s="25">
        <f t="shared" si="7"/>
        <v>-850</v>
      </c>
      <c r="G28" s="25">
        <f t="shared" si="8"/>
        <v>-326</v>
      </c>
      <c r="H28" s="25">
        <f t="shared" si="9"/>
        <v>34</v>
      </c>
      <c r="I28" s="27">
        <f>J17-I17</f>
        <v>-161</v>
      </c>
    </row>
    <row r="30" customHeight="1" spans="2:12"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2" ht="15" customHeight="1" spans="2:9">
      <c r="B32" s="19" t="s">
        <v>39</v>
      </c>
      <c r="C32" s="19"/>
      <c r="D32" s="19"/>
      <c r="E32" s="19"/>
      <c r="F32" s="19"/>
      <c r="G32" s="19"/>
      <c r="H32" s="19"/>
      <c r="I32" s="19"/>
    </row>
    <row r="33" ht="15" customHeight="1" spans="2:9">
      <c r="B33" s="22" t="s">
        <v>18</v>
      </c>
      <c r="C33" s="7" t="s">
        <v>31</v>
      </c>
      <c r="D33" s="23" t="s">
        <v>32</v>
      </c>
      <c r="E33" s="23" t="s">
        <v>33</v>
      </c>
      <c r="F33" s="23" t="s">
        <v>34</v>
      </c>
      <c r="G33" s="23" t="s">
        <v>35</v>
      </c>
      <c r="H33" s="23" t="s">
        <v>36</v>
      </c>
      <c r="I33" s="23" t="s">
        <v>43</v>
      </c>
    </row>
    <row r="34" ht="15" customHeight="1" spans="2:9">
      <c r="B34" s="24" t="s">
        <v>19</v>
      </c>
      <c r="C34" s="28">
        <f>(D12-C12)/C12</f>
        <v>0.0963855421686747</v>
      </c>
      <c r="D34" s="28">
        <f>(E12-D12)/D12</f>
        <v>-0.446153846153846</v>
      </c>
      <c r="E34" s="29">
        <f t="shared" ref="E34:E39" si="10">(F12-E12)/E12</f>
        <v>1.41269841269841</v>
      </c>
      <c r="F34" s="29">
        <f>(G12-F12)/F12</f>
        <v>-0.603618421052632</v>
      </c>
      <c r="G34" s="29">
        <f>(G12-C12)/C12</f>
        <v>-0.419277108433735</v>
      </c>
      <c r="H34" s="29">
        <f>(I12-H12)/H12</f>
        <v>-0.473958333333333</v>
      </c>
      <c r="I34" s="30">
        <f>(J12-I12)/I12</f>
        <v>-0.168316831683168</v>
      </c>
    </row>
    <row r="35" ht="15" customHeight="1" spans="2:9">
      <c r="B35" s="24" t="s">
        <v>20</v>
      </c>
      <c r="C35" s="28">
        <f t="shared" ref="C35:D39" si="11">(D13-C13)/C13</f>
        <v>-0.414893617021277</v>
      </c>
      <c r="D35" s="28">
        <f t="shared" si="11"/>
        <v>-0.109090909090909</v>
      </c>
      <c r="E35" s="29">
        <f t="shared" si="10"/>
        <v>3</v>
      </c>
      <c r="F35" s="29">
        <f t="shared" ref="F35:F39" si="12">(G13-F13)/F13</f>
        <v>-0.852040816326531</v>
      </c>
      <c r="G35" s="29">
        <f t="shared" ref="G35:G39" si="13">(G13-C13)/C13</f>
        <v>-0.691489361702128</v>
      </c>
      <c r="H35" s="29">
        <f t="shared" ref="H35:H39" si="14">(I13-H13)/H13</f>
        <v>0.333333333333333</v>
      </c>
      <c r="I35" s="30">
        <f>(J13-I13)/I13</f>
        <v>-0.638888888888889</v>
      </c>
    </row>
    <row r="36" ht="15" customHeight="1" spans="2:9">
      <c r="B36" s="24" t="s">
        <v>21</v>
      </c>
      <c r="C36" s="28">
        <f t="shared" si="11"/>
        <v>0.166666666666667</v>
      </c>
      <c r="D36" s="28">
        <f t="shared" si="11"/>
        <v>-0.142857142857143</v>
      </c>
      <c r="E36" s="29">
        <f t="shared" si="10"/>
        <v>5.83333333333333</v>
      </c>
      <c r="F36" s="29">
        <f t="shared" si="12"/>
        <v>-0.902439024390244</v>
      </c>
      <c r="G36" s="29">
        <f t="shared" si="13"/>
        <v>-0.333333333333333</v>
      </c>
      <c r="H36" s="29">
        <f t="shared" si="14"/>
        <v>0.2</v>
      </c>
      <c r="I36" s="30">
        <f>(J14-I14)/I14</f>
        <v>-0.833333333333333</v>
      </c>
    </row>
    <row r="37" ht="15" customHeight="1" spans="2:9">
      <c r="B37" s="24" t="s">
        <v>22</v>
      </c>
      <c r="C37" s="28">
        <f t="shared" si="11"/>
        <v>-0.388888888888889</v>
      </c>
      <c r="D37" s="28">
        <f t="shared" si="11"/>
        <v>0.103896103896104</v>
      </c>
      <c r="E37" s="29">
        <f t="shared" si="10"/>
        <v>0.317647058823529</v>
      </c>
      <c r="F37" s="29">
        <f t="shared" si="12"/>
        <v>-0.348214285714286</v>
      </c>
      <c r="G37" s="29">
        <f t="shared" si="13"/>
        <v>-0.420634920634921</v>
      </c>
      <c r="H37" s="29">
        <f t="shared" si="14"/>
        <v>0.0705882352941176</v>
      </c>
      <c r="I37" s="30">
        <f>(J15-I15)/I15</f>
        <v>-0.450549450549451</v>
      </c>
    </row>
    <row r="38" ht="15" customHeight="1" spans="2:9">
      <c r="B38" s="24" t="s">
        <v>23</v>
      </c>
      <c r="C38" s="28">
        <f t="shared" si="11"/>
        <v>1.17777777777778</v>
      </c>
      <c r="D38" s="28">
        <f t="shared" si="11"/>
        <v>-0.440816326530612</v>
      </c>
      <c r="E38" s="29">
        <f t="shared" si="10"/>
        <v>0.58029197080292</v>
      </c>
      <c r="F38" s="29">
        <f t="shared" si="12"/>
        <v>-0.554272517321016</v>
      </c>
      <c r="G38" s="29">
        <f t="shared" si="13"/>
        <v>-0.142222222222222</v>
      </c>
      <c r="H38" s="29">
        <f t="shared" si="14"/>
        <v>1.03809523809524</v>
      </c>
      <c r="I38" s="30">
        <f>(J16-I16)/I16</f>
        <v>-0.350467289719626</v>
      </c>
    </row>
    <row r="39" ht="15" customHeight="1" spans="2:9">
      <c r="B39" s="24" t="s">
        <v>24</v>
      </c>
      <c r="C39" s="28">
        <f t="shared" si="11"/>
        <v>0.251732101616628</v>
      </c>
      <c r="D39" s="28">
        <f t="shared" si="11"/>
        <v>-0.385608856088561</v>
      </c>
      <c r="E39" s="29">
        <f t="shared" si="10"/>
        <v>1.08708708708709</v>
      </c>
      <c r="F39" s="29">
        <f t="shared" si="12"/>
        <v>-0.611510791366906</v>
      </c>
      <c r="G39" s="29">
        <f t="shared" si="13"/>
        <v>-0.376443418013857</v>
      </c>
      <c r="H39" s="29">
        <f t="shared" si="14"/>
        <v>0.0821256038647343</v>
      </c>
      <c r="I39" s="30">
        <f>(J17-I17)/I17</f>
        <v>-0.359375</v>
      </c>
    </row>
  </sheetData>
  <mergeCells count="6">
    <mergeCell ref="B6:J6"/>
    <mergeCell ref="B10:I10"/>
    <mergeCell ref="B19:K19"/>
    <mergeCell ref="B21:I21"/>
    <mergeCell ref="B30:L30"/>
    <mergeCell ref="B32:I32"/>
  </mergeCells>
  <pageMargins left="0.7" right="0.7" top="0.75" bottom="0.75" header="0.3" footer="0.3"/>
  <pageSetup paperSize="9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6:J39"/>
  <sheetViews>
    <sheetView showRowColHeaders="0" topLeftCell="A19" workbookViewId="0">
      <selection activeCell="I34" sqref="I34:I39"/>
    </sheetView>
  </sheetViews>
  <sheetFormatPr defaultColWidth="9.1047619047619" defaultRowHeight="12.75"/>
  <cols>
    <col min="1" max="1" width="9.1047619047619" style="21"/>
    <col min="2" max="2" width="33" style="21" customWidth="1"/>
    <col min="3" max="5" width="9.1047619047619" style="21"/>
    <col min="6" max="6" width="9.1047619047619" style="21" customWidth="1"/>
    <col min="7" max="16384" width="9.1047619047619" style="21"/>
  </cols>
  <sheetData>
    <row r="6" spans="2:6">
      <c r="B6" s="2" t="s">
        <v>12</v>
      </c>
      <c r="C6" s="2"/>
      <c r="D6" s="2"/>
      <c r="E6" s="2"/>
      <c r="F6" s="2"/>
    </row>
    <row r="7" spans="2:6">
      <c r="B7" s="3" t="s">
        <v>15</v>
      </c>
      <c r="C7" s="2"/>
      <c r="D7" s="2"/>
      <c r="E7" s="2"/>
      <c r="F7" s="2"/>
    </row>
    <row r="8" spans="2:6">
      <c r="B8" s="3" t="s">
        <v>16</v>
      </c>
      <c r="C8" s="2"/>
      <c r="D8" s="2"/>
      <c r="E8" s="2"/>
      <c r="F8" s="2"/>
    </row>
    <row r="9" ht="11.1" customHeight="1" spans="2:6">
      <c r="B9" s="3"/>
      <c r="C9" s="2"/>
      <c r="D9" s="2"/>
      <c r="E9" s="2"/>
      <c r="F9" s="2"/>
    </row>
    <row r="10" ht="15" customHeight="1" spans="2:9">
      <c r="B10" s="19" t="s">
        <v>17</v>
      </c>
      <c r="C10" s="19"/>
      <c r="D10" s="19"/>
      <c r="E10" s="19"/>
      <c r="F10" s="19"/>
      <c r="G10" s="19"/>
      <c r="H10" s="19"/>
      <c r="I10" s="19"/>
    </row>
    <row r="11" ht="15" customHeight="1" spans="2:10">
      <c r="B11" s="22" t="s">
        <v>18</v>
      </c>
      <c r="C11" s="7">
        <v>2013</v>
      </c>
      <c r="D11" s="23">
        <v>2014</v>
      </c>
      <c r="E11" s="23">
        <v>2015</v>
      </c>
      <c r="F11" s="23">
        <v>2016</v>
      </c>
      <c r="G11" s="23">
        <v>2017</v>
      </c>
      <c r="H11" s="23">
        <v>2018</v>
      </c>
      <c r="I11" s="23">
        <v>2019</v>
      </c>
      <c r="J11" s="23">
        <v>2020</v>
      </c>
    </row>
    <row r="12" ht="15" customHeight="1" spans="2:10">
      <c r="B12" s="24" t="s">
        <v>19</v>
      </c>
      <c r="C12" s="18">
        <v>475</v>
      </c>
      <c r="D12" s="18">
        <v>249</v>
      </c>
      <c r="E12" s="18">
        <v>176</v>
      </c>
      <c r="F12" s="18">
        <v>121</v>
      </c>
      <c r="G12" s="18">
        <v>133</v>
      </c>
      <c r="H12" s="18">
        <v>94</v>
      </c>
      <c r="I12" s="18">
        <v>70</v>
      </c>
      <c r="J12" s="18">
        <v>48</v>
      </c>
    </row>
    <row r="13" ht="15" customHeight="1" spans="2:10">
      <c r="B13" s="24" t="s">
        <v>20</v>
      </c>
      <c r="C13" s="18">
        <v>151</v>
      </c>
      <c r="D13" s="18">
        <v>79</v>
      </c>
      <c r="E13" s="18">
        <v>100</v>
      </c>
      <c r="F13" s="18">
        <v>57</v>
      </c>
      <c r="G13" s="18">
        <v>80</v>
      </c>
      <c r="H13" s="18">
        <v>52</v>
      </c>
      <c r="I13" s="18">
        <v>51</v>
      </c>
      <c r="J13" s="18">
        <v>26</v>
      </c>
    </row>
    <row r="14" ht="15" customHeight="1" spans="2:10">
      <c r="B14" s="24" t="s">
        <v>21</v>
      </c>
      <c r="C14" s="18">
        <v>22</v>
      </c>
      <c r="D14" s="18">
        <v>21</v>
      </c>
      <c r="E14" s="18">
        <v>9</v>
      </c>
      <c r="F14" s="18">
        <v>19</v>
      </c>
      <c r="G14" s="18">
        <v>12</v>
      </c>
      <c r="H14" s="18">
        <v>33</v>
      </c>
      <c r="I14" s="18">
        <v>36</v>
      </c>
      <c r="J14" s="18">
        <v>11</v>
      </c>
    </row>
    <row r="15" ht="15" customHeight="1" spans="2:10">
      <c r="B15" s="24" t="s">
        <v>22</v>
      </c>
      <c r="C15" s="18">
        <v>86</v>
      </c>
      <c r="D15" s="18">
        <v>44</v>
      </c>
      <c r="E15" s="18">
        <v>46</v>
      </c>
      <c r="F15" s="18">
        <v>35</v>
      </c>
      <c r="G15" s="18">
        <v>28</v>
      </c>
      <c r="H15" s="18">
        <v>21</v>
      </c>
      <c r="I15" s="18">
        <v>68</v>
      </c>
      <c r="J15" s="18">
        <v>71</v>
      </c>
    </row>
    <row r="16" ht="15" customHeight="1" spans="2:10">
      <c r="B16" s="24" t="s">
        <v>23</v>
      </c>
      <c r="C16" s="18">
        <v>506</v>
      </c>
      <c r="D16" s="18">
        <v>376</v>
      </c>
      <c r="E16" s="18">
        <v>454</v>
      </c>
      <c r="F16" s="18">
        <v>228</v>
      </c>
      <c r="G16" s="18">
        <v>150</v>
      </c>
      <c r="H16" s="18">
        <v>164</v>
      </c>
      <c r="I16" s="18">
        <v>146</v>
      </c>
      <c r="J16" s="18">
        <v>97</v>
      </c>
    </row>
    <row r="17" ht="15" customHeight="1" spans="2:10">
      <c r="B17" s="24" t="s">
        <v>24</v>
      </c>
      <c r="C17" s="18">
        <f t="shared" ref="C17" si="0">SUM(C12:C16)</f>
        <v>1240</v>
      </c>
      <c r="D17" s="18">
        <f t="shared" ref="D17" si="1">SUM(D12:D16)</f>
        <v>769</v>
      </c>
      <c r="E17" s="18">
        <f t="shared" ref="E17" si="2">SUM(E12:E16)</f>
        <v>785</v>
      </c>
      <c r="F17" s="18">
        <f t="shared" ref="F17" si="3">SUM(F12:F16)</f>
        <v>460</v>
      </c>
      <c r="G17" s="18">
        <f t="shared" ref="G17:J17" si="4">SUM(G12:G16)</f>
        <v>403</v>
      </c>
      <c r="H17" s="18">
        <f t="shared" si="4"/>
        <v>364</v>
      </c>
      <c r="I17" s="18">
        <f t="shared" si="4"/>
        <v>371</v>
      </c>
      <c r="J17" s="18">
        <f t="shared" si="4"/>
        <v>253</v>
      </c>
    </row>
    <row r="19" spans="2:6">
      <c r="B19" s="2" t="s">
        <v>47</v>
      </c>
      <c r="C19" s="2"/>
      <c r="D19" s="2"/>
      <c r="E19" s="2"/>
      <c r="F19" s="2"/>
    </row>
    <row r="21" ht="15" customHeight="1" spans="2:9">
      <c r="B21" s="19" t="s">
        <v>25</v>
      </c>
      <c r="C21" s="19"/>
      <c r="D21" s="19"/>
      <c r="E21" s="19"/>
      <c r="F21" s="19"/>
      <c r="G21" s="19"/>
      <c r="H21" s="19"/>
      <c r="I21" s="19"/>
    </row>
    <row r="22" ht="15" customHeight="1" spans="2:9">
      <c r="B22" s="22" t="s">
        <v>18</v>
      </c>
      <c r="C22" s="7" t="s">
        <v>31</v>
      </c>
      <c r="D22" s="23" t="s">
        <v>32</v>
      </c>
      <c r="E22" s="23" t="s">
        <v>33</v>
      </c>
      <c r="F22" s="23" t="s">
        <v>34</v>
      </c>
      <c r="G22" s="23" t="s">
        <v>48</v>
      </c>
      <c r="H22" s="23" t="s">
        <v>36</v>
      </c>
      <c r="I22" s="23" t="s">
        <v>43</v>
      </c>
    </row>
    <row r="23" ht="15" customHeight="1" spans="2:9">
      <c r="B23" s="24" t="s">
        <v>19</v>
      </c>
      <c r="C23" s="18">
        <f>D12-C12</f>
        <v>-226</v>
      </c>
      <c r="D23" s="18">
        <f>E12-D12</f>
        <v>-73</v>
      </c>
      <c r="E23" s="25">
        <f>F12-E12</f>
        <v>-55</v>
      </c>
      <c r="F23" s="26">
        <f>(G12-F12)</f>
        <v>12</v>
      </c>
      <c r="G23" s="27">
        <f>(G12-C12)</f>
        <v>-342</v>
      </c>
      <c r="H23" s="25">
        <f>I12-H12</f>
        <v>-24</v>
      </c>
      <c r="I23" s="27">
        <f>J12-I12</f>
        <v>-22</v>
      </c>
    </row>
    <row r="24" ht="15" customHeight="1" spans="2:9">
      <c r="B24" s="24" t="s">
        <v>20</v>
      </c>
      <c r="C24" s="18">
        <f t="shared" ref="C24:D28" si="5">D13-C13</f>
        <v>-72</v>
      </c>
      <c r="D24" s="18">
        <f t="shared" si="5"/>
        <v>21</v>
      </c>
      <c r="E24" s="25">
        <f t="shared" ref="E24:E28" si="6">F13-E13</f>
        <v>-43</v>
      </c>
      <c r="F24" s="26">
        <f t="shared" ref="F24:F28" si="7">(G13-F13)</f>
        <v>23</v>
      </c>
      <c r="G24" s="27">
        <f t="shared" ref="G24:G28" si="8">(G13-C13)</f>
        <v>-71</v>
      </c>
      <c r="H24" s="25">
        <f t="shared" ref="H24:H28" si="9">I13-H13</f>
        <v>-1</v>
      </c>
      <c r="I24" s="27">
        <f>J13-I13</f>
        <v>-25</v>
      </c>
    </row>
    <row r="25" ht="15" customHeight="1" spans="2:9">
      <c r="B25" s="24" t="s">
        <v>21</v>
      </c>
      <c r="C25" s="18">
        <f t="shared" si="5"/>
        <v>-1</v>
      </c>
      <c r="D25" s="18">
        <f t="shared" si="5"/>
        <v>-12</v>
      </c>
      <c r="E25" s="25">
        <f t="shared" si="6"/>
        <v>10</v>
      </c>
      <c r="F25" s="26">
        <f t="shared" si="7"/>
        <v>-7</v>
      </c>
      <c r="G25" s="27">
        <f t="shared" si="8"/>
        <v>-10</v>
      </c>
      <c r="H25" s="25">
        <f t="shared" si="9"/>
        <v>3</v>
      </c>
      <c r="I25" s="27">
        <f>J14-I14</f>
        <v>-25</v>
      </c>
    </row>
    <row r="26" ht="15" customHeight="1" spans="2:9">
      <c r="B26" s="24" t="s">
        <v>22</v>
      </c>
      <c r="C26" s="18">
        <f t="shared" si="5"/>
        <v>-42</v>
      </c>
      <c r="D26" s="18">
        <f t="shared" si="5"/>
        <v>2</v>
      </c>
      <c r="E26" s="25">
        <f t="shared" si="6"/>
        <v>-11</v>
      </c>
      <c r="F26" s="26">
        <f t="shared" si="7"/>
        <v>-7</v>
      </c>
      <c r="G26" s="27">
        <f t="shared" si="8"/>
        <v>-58</v>
      </c>
      <c r="H26" s="25">
        <f t="shared" si="9"/>
        <v>47</v>
      </c>
      <c r="I26" s="27">
        <f>J15-I15</f>
        <v>3</v>
      </c>
    </row>
    <row r="27" ht="15" customHeight="1" spans="2:9">
      <c r="B27" s="24" t="s">
        <v>23</v>
      </c>
      <c r="C27" s="18">
        <f t="shared" si="5"/>
        <v>-130</v>
      </c>
      <c r="D27" s="18">
        <f t="shared" si="5"/>
        <v>78</v>
      </c>
      <c r="E27" s="25">
        <f t="shared" si="6"/>
        <v>-226</v>
      </c>
      <c r="F27" s="26">
        <f t="shared" si="7"/>
        <v>-78</v>
      </c>
      <c r="G27" s="27">
        <f t="shared" si="8"/>
        <v>-356</v>
      </c>
      <c r="H27" s="25">
        <f t="shared" si="9"/>
        <v>-18</v>
      </c>
      <c r="I27" s="27">
        <f>J16-I16</f>
        <v>-49</v>
      </c>
    </row>
    <row r="28" ht="15" customHeight="1" spans="2:9">
      <c r="B28" s="24" t="s">
        <v>24</v>
      </c>
      <c r="C28" s="18">
        <f t="shared" si="5"/>
        <v>-471</v>
      </c>
      <c r="D28" s="18">
        <f t="shared" si="5"/>
        <v>16</v>
      </c>
      <c r="E28" s="25">
        <f t="shared" si="6"/>
        <v>-325</v>
      </c>
      <c r="F28" s="26">
        <f t="shared" si="7"/>
        <v>-57</v>
      </c>
      <c r="G28" s="27">
        <f t="shared" si="8"/>
        <v>-837</v>
      </c>
      <c r="H28" s="25">
        <f t="shared" si="9"/>
        <v>7</v>
      </c>
      <c r="I28" s="27">
        <f>J17-I17</f>
        <v>-118</v>
      </c>
    </row>
    <row r="30" customHeight="1" spans="2:8">
      <c r="B30" s="2" t="s">
        <v>49</v>
      </c>
      <c r="C30" s="2"/>
      <c r="D30" s="2"/>
      <c r="E30" s="2"/>
      <c r="F30" s="2"/>
      <c r="G30" s="2"/>
      <c r="H30" s="2"/>
    </row>
    <row r="32" ht="15" customHeight="1" spans="2:9">
      <c r="B32" s="19" t="s">
        <v>39</v>
      </c>
      <c r="C32" s="19"/>
      <c r="D32" s="19"/>
      <c r="E32" s="19"/>
      <c r="F32" s="19"/>
      <c r="G32" s="19"/>
      <c r="H32" s="19"/>
      <c r="I32" s="19"/>
    </row>
    <row r="33" ht="15" customHeight="1" spans="2:9">
      <c r="B33" s="22" t="s">
        <v>18</v>
      </c>
      <c r="C33" s="7" t="s">
        <v>31</v>
      </c>
      <c r="D33" s="23" t="s">
        <v>32</v>
      </c>
      <c r="E33" s="23" t="s">
        <v>33</v>
      </c>
      <c r="F33" s="23" t="s">
        <v>34</v>
      </c>
      <c r="G33" s="23" t="s">
        <v>48</v>
      </c>
      <c r="H33" s="23" t="s">
        <v>36</v>
      </c>
      <c r="I33" s="23" t="s">
        <v>43</v>
      </c>
    </row>
    <row r="34" ht="15" customHeight="1" spans="2:9">
      <c r="B34" s="24" t="s">
        <v>19</v>
      </c>
      <c r="C34" s="28">
        <f>(D12-C12)/C12</f>
        <v>-0.475789473684211</v>
      </c>
      <c r="D34" s="28">
        <f>(E12-D12)/D12</f>
        <v>-0.293172690763052</v>
      </c>
      <c r="E34" s="29">
        <f>(F12-E12)/E12</f>
        <v>-0.3125</v>
      </c>
      <c r="F34" s="29">
        <f>(G12-F12)/F12</f>
        <v>0.0991735537190083</v>
      </c>
      <c r="G34" s="30">
        <f>(G12-C12)/C12</f>
        <v>-0.72</v>
      </c>
      <c r="H34" s="29">
        <f>(I12-H12)/H12</f>
        <v>-0.25531914893617</v>
      </c>
      <c r="I34" s="30">
        <f>(J12-I12)/I12</f>
        <v>-0.314285714285714</v>
      </c>
    </row>
    <row r="35" ht="15" customHeight="1" spans="2:9">
      <c r="B35" s="24" t="s">
        <v>20</v>
      </c>
      <c r="C35" s="28">
        <f t="shared" ref="C35:D39" si="10">(D13-C13)/C13</f>
        <v>-0.47682119205298</v>
      </c>
      <c r="D35" s="28">
        <f t="shared" si="10"/>
        <v>0.265822784810127</v>
      </c>
      <c r="E35" s="29">
        <f t="shared" ref="E35:E39" si="11">(F13-E13)/E13</f>
        <v>-0.43</v>
      </c>
      <c r="F35" s="29">
        <f t="shared" ref="F35:F39" si="12">(G13-F13)/F13</f>
        <v>0.403508771929825</v>
      </c>
      <c r="G35" s="30">
        <f t="shared" ref="G35:G39" si="13">(G13-C13)/C13</f>
        <v>-0.470198675496689</v>
      </c>
      <c r="H35" s="29">
        <f t="shared" ref="H35:H39" si="14">(I13-H13)/H13</f>
        <v>-0.0192307692307692</v>
      </c>
      <c r="I35" s="30">
        <f>(J13-I13)/I13</f>
        <v>-0.490196078431373</v>
      </c>
    </row>
    <row r="36" ht="15" customHeight="1" spans="2:9">
      <c r="B36" s="24" t="s">
        <v>21</v>
      </c>
      <c r="C36" s="28">
        <f t="shared" si="10"/>
        <v>-0.0454545454545455</v>
      </c>
      <c r="D36" s="28">
        <f t="shared" si="10"/>
        <v>-0.571428571428571</v>
      </c>
      <c r="E36" s="29">
        <f t="shared" si="11"/>
        <v>1.11111111111111</v>
      </c>
      <c r="F36" s="29">
        <f t="shared" si="12"/>
        <v>-0.368421052631579</v>
      </c>
      <c r="G36" s="30">
        <f t="shared" si="13"/>
        <v>-0.454545454545455</v>
      </c>
      <c r="H36" s="29">
        <f t="shared" si="14"/>
        <v>0.0909090909090909</v>
      </c>
      <c r="I36" s="30">
        <f>(J14-I14)/I14</f>
        <v>-0.694444444444444</v>
      </c>
    </row>
    <row r="37" ht="15" customHeight="1" spans="2:9">
      <c r="B37" s="24" t="s">
        <v>22</v>
      </c>
      <c r="C37" s="28">
        <f t="shared" si="10"/>
        <v>-0.488372093023256</v>
      </c>
      <c r="D37" s="28">
        <f t="shared" si="10"/>
        <v>0.0454545454545455</v>
      </c>
      <c r="E37" s="29">
        <f t="shared" si="11"/>
        <v>-0.239130434782609</v>
      </c>
      <c r="F37" s="29">
        <f t="shared" si="12"/>
        <v>-0.2</v>
      </c>
      <c r="G37" s="30">
        <f t="shared" si="13"/>
        <v>-0.674418604651163</v>
      </c>
      <c r="H37" s="29">
        <f t="shared" si="14"/>
        <v>2.23809523809524</v>
      </c>
      <c r="I37" s="30">
        <f>(J15-I15)/I15</f>
        <v>0.0441176470588235</v>
      </c>
    </row>
    <row r="38" ht="15" customHeight="1" spans="2:9">
      <c r="B38" s="24" t="s">
        <v>23</v>
      </c>
      <c r="C38" s="28">
        <f t="shared" si="10"/>
        <v>-0.256916996047431</v>
      </c>
      <c r="D38" s="28">
        <f t="shared" si="10"/>
        <v>0.207446808510638</v>
      </c>
      <c r="E38" s="29">
        <f t="shared" si="11"/>
        <v>-0.497797356828194</v>
      </c>
      <c r="F38" s="29">
        <f t="shared" si="12"/>
        <v>-0.342105263157895</v>
      </c>
      <c r="G38" s="30">
        <f t="shared" si="13"/>
        <v>-0.703557312252964</v>
      </c>
      <c r="H38" s="29">
        <f t="shared" si="14"/>
        <v>-0.109756097560976</v>
      </c>
      <c r="I38" s="30">
        <f>(J16-I16)/I16</f>
        <v>-0.335616438356164</v>
      </c>
    </row>
    <row r="39" ht="15" customHeight="1" spans="2:9">
      <c r="B39" s="24" t="s">
        <v>24</v>
      </c>
      <c r="C39" s="28">
        <f t="shared" si="10"/>
        <v>-0.379838709677419</v>
      </c>
      <c r="D39" s="28">
        <f t="shared" si="10"/>
        <v>0.0208062418725618</v>
      </c>
      <c r="E39" s="29">
        <f t="shared" si="11"/>
        <v>-0.414012738853503</v>
      </c>
      <c r="F39" s="29">
        <f t="shared" si="12"/>
        <v>-0.123913043478261</v>
      </c>
      <c r="G39" s="30">
        <f t="shared" si="13"/>
        <v>-0.675</v>
      </c>
      <c r="H39" s="29">
        <f t="shared" si="14"/>
        <v>0.0192307692307692</v>
      </c>
      <c r="I39" s="30">
        <f>(J17-I17)/I17</f>
        <v>-0.318059299191375</v>
      </c>
    </row>
  </sheetData>
  <mergeCells count="6">
    <mergeCell ref="B6:F6"/>
    <mergeCell ref="B10:I10"/>
    <mergeCell ref="B19:F19"/>
    <mergeCell ref="B21:I21"/>
    <mergeCell ref="B30:H30"/>
    <mergeCell ref="B32:I32"/>
  </mergeCells>
  <pageMargins left="0.7" right="0.7" top="0.75" bottom="0.75" header="0.3" footer="0.3"/>
  <pageSetup paperSize="9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6:AB26"/>
  <sheetViews>
    <sheetView showRowColHeaders="0" tabSelected="1" zoomScale="90" zoomScaleNormal="90" workbookViewId="0">
      <selection activeCell="AB13" sqref="AB13:AB24"/>
    </sheetView>
  </sheetViews>
  <sheetFormatPr defaultColWidth="5.66666666666667" defaultRowHeight="12"/>
  <cols>
    <col min="1" max="1" width="5.66666666666667" style="1"/>
    <col min="2" max="2" width="14.1047619047619" style="1" customWidth="1"/>
    <col min="3" max="8" width="5.88571428571429" style="1" customWidth="1"/>
    <col min="9" max="9" width="6.66666666666667" style="1" customWidth="1"/>
    <col min="10" max="10" width="5.88571428571429" style="1" customWidth="1"/>
    <col min="11" max="11" width="6.66666666666667" style="1" customWidth="1"/>
    <col min="12" max="12" width="5.88571428571429" style="1" customWidth="1"/>
    <col min="13" max="13" width="6.66666666666667" style="1" customWidth="1"/>
    <col min="14" max="17" width="5.88571428571429" style="1" customWidth="1"/>
    <col min="18" max="18" width="7" style="1" customWidth="1"/>
    <col min="19" max="16384" width="5.66666666666667" style="1"/>
  </cols>
  <sheetData>
    <row r="6" customHeight="1" spans="2:14">
      <c r="B6" s="2" t="s">
        <v>50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1">
      <c r="B7" s="3" t="s">
        <v>51</v>
      </c>
      <c r="C7" s="2"/>
      <c r="D7" s="2"/>
      <c r="E7" s="2"/>
      <c r="F7" s="2"/>
      <c r="G7" s="2"/>
      <c r="H7" s="2"/>
      <c r="I7" s="2"/>
      <c r="J7" s="2"/>
      <c r="K7" s="2"/>
    </row>
    <row r="8" spans="2:11">
      <c r="B8" s="3"/>
      <c r="C8" s="2"/>
      <c r="D8" s="2"/>
      <c r="E8" s="2"/>
      <c r="F8" s="2"/>
      <c r="G8" s="2"/>
      <c r="H8" s="2"/>
      <c r="I8" s="2"/>
      <c r="J8" s="2"/>
      <c r="K8" s="2"/>
    </row>
    <row r="9" ht="15" customHeight="1" spans="2:26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9"/>
      <c r="Y9" s="19"/>
      <c r="Z9" s="19"/>
    </row>
    <row r="10" ht="15" customHeight="1" spans="2:28">
      <c r="B10" s="5" t="s">
        <v>52</v>
      </c>
      <c r="C10" s="6">
        <v>2008</v>
      </c>
      <c r="D10" s="7"/>
      <c r="E10" s="6">
        <v>2009</v>
      </c>
      <c r="F10" s="7"/>
      <c r="G10" s="6">
        <v>2010</v>
      </c>
      <c r="H10" s="7"/>
      <c r="I10" s="6">
        <v>2011</v>
      </c>
      <c r="J10" s="7"/>
      <c r="K10" s="6">
        <v>2012</v>
      </c>
      <c r="L10" s="7"/>
      <c r="M10" s="6">
        <v>2013</v>
      </c>
      <c r="N10" s="7"/>
      <c r="O10" s="6">
        <v>2014</v>
      </c>
      <c r="P10" s="7"/>
      <c r="Q10" s="6">
        <v>2015</v>
      </c>
      <c r="R10" s="7"/>
      <c r="S10" s="6">
        <v>2016</v>
      </c>
      <c r="T10" s="7"/>
      <c r="U10" s="6">
        <v>2017</v>
      </c>
      <c r="V10" s="7"/>
      <c r="W10" s="6">
        <v>2018</v>
      </c>
      <c r="X10" s="7"/>
      <c r="Y10" s="6">
        <v>2019</v>
      </c>
      <c r="Z10" s="7"/>
      <c r="AA10" s="6">
        <v>2020</v>
      </c>
      <c r="AB10" s="7"/>
    </row>
    <row r="11" ht="15" customHeight="1" spans="2:28">
      <c r="B11" s="5"/>
      <c r="C11" s="8" t="s">
        <v>53</v>
      </c>
      <c r="D11" s="8" t="s">
        <v>54</v>
      </c>
      <c r="E11" s="8" t="s">
        <v>53</v>
      </c>
      <c r="F11" s="8" t="s">
        <v>54</v>
      </c>
      <c r="G11" s="8" t="s">
        <v>53</v>
      </c>
      <c r="H11" s="8" t="s">
        <v>54</v>
      </c>
      <c r="I11" s="8" t="s">
        <v>53</v>
      </c>
      <c r="J11" s="8" t="s">
        <v>54</v>
      </c>
      <c r="K11" s="8" t="s">
        <v>53</v>
      </c>
      <c r="L11" s="8" t="s">
        <v>54</v>
      </c>
      <c r="M11" s="8" t="s">
        <v>53</v>
      </c>
      <c r="N11" s="8" t="s">
        <v>54</v>
      </c>
      <c r="O11" s="8" t="s">
        <v>53</v>
      </c>
      <c r="P11" s="8" t="s">
        <v>54</v>
      </c>
      <c r="Q11" s="8" t="s">
        <v>53</v>
      </c>
      <c r="R11" s="8" t="s">
        <v>54</v>
      </c>
      <c r="S11" s="8" t="s">
        <v>53</v>
      </c>
      <c r="T11" s="8" t="s">
        <v>54</v>
      </c>
      <c r="U11" s="8" t="s">
        <v>53</v>
      </c>
      <c r="V11" s="8" t="s">
        <v>54</v>
      </c>
      <c r="W11" s="8" t="s">
        <v>53</v>
      </c>
      <c r="X11" s="8" t="s">
        <v>54</v>
      </c>
      <c r="Y11" s="8" t="s">
        <v>53</v>
      </c>
      <c r="Z11" s="8" t="s">
        <v>54</v>
      </c>
      <c r="AA11" s="8" t="s">
        <v>53</v>
      </c>
      <c r="AB11" s="8" t="s">
        <v>54</v>
      </c>
    </row>
    <row r="12" ht="7.5" customHeight="1" spans="2:16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ht="15" customHeight="1" spans="2:28">
      <c r="B13" s="11" t="s">
        <v>55</v>
      </c>
      <c r="C13" s="12">
        <v>2542</v>
      </c>
      <c r="D13" s="13">
        <v>33</v>
      </c>
      <c r="E13" s="14">
        <v>2587</v>
      </c>
      <c r="F13" s="13">
        <v>28</v>
      </c>
      <c r="G13" s="14">
        <v>2297</v>
      </c>
      <c r="H13" s="13">
        <v>19</v>
      </c>
      <c r="I13" s="14">
        <v>2192</v>
      </c>
      <c r="J13" s="13">
        <v>15</v>
      </c>
      <c r="K13" s="14">
        <v>2537</v>
      </c>
      <c r="L13" s="13">
        <v>16</v>
      </c>
      <c r="M13" s="14">
        <v>2425</v>
      </c>
      <c r="N13" s="13">
        <v>15</v>
      </c>
      <c r="O13" s="14">
        <v>2095</v>
      </c>
      <c r="P13" s="13">
        <v>15</v>
      </c>
      <c r="Q13" s="14">
        <v>2081</v>
      </c>
      <c r="R13" s="13">
        <v>15</v>
      </c>
      <c r="S13" s="14">
        <v>1893</v>
      </c>
      <c r="T13" s="13">
        <v>16</v>
      </c>
      <c r="U13" s="14">
        <v>1740</v>
      </c>
      <c r="V13" s="13">
        <v>17</v>
      </c>
      <c r="W13" s="14">
        <v>1860</v>
      </c>
      <c r="X13" s="13">
        <v>18</v>
      </c>
      <c r="Y13" s="14">
        <v>1753</v>
      </c>
      <c r="Z13" s="1">
        <v>18</v>
      </c>
      <c r="AA13" s="14">
        <v>1421</v>
      </c>
      <c r="AB13" s="20">
        <v>0.15</v>
      </c>
    </row>
    <row r="14" ht="15" customHeight="1" spans="2:28">
      <c r="B14" s="11" t="s">
        <v>56</v>
      </c>
      <c r="C14" s="15">
        <v>4897</v>
      </c>
      <c r="D14" s="16">
        <v>64</v>
      </c>
      <c r="E14" s="15">
        <v>6391</v>
      </c>
      <c r="F14" s="16">
        <v>68</v>
      </c>
      <c r="G14" s="15">
        <v>9132</v>
      </c>
      <c r="H14" s="16">
        <v>74</v>
      </c>
      <c r="I14" s="15">
        <v>10507</v>
      </c>
      <c r="J14" s="16">
        <v>70</v>
      </c>
      <c r="K14" s="15">
        <v>10701</v>
      </c>
      <c r="L14" s="13">
        <v>68</v>
      </c>
      <c r="M14" s="15">
        <v>10457</v>
      </c>
      <c r="N14" s="16">
        <v>66</v>
      </c>
      <c r="O14" s="14">
        <v>8999</v>
      </c>
      <c r="P14" s="13">
        <v>63</v>
      </c>
      <c r="Q14" s="14">
        <v>8210</v>
      </c>
      <c r="R14" s="13">
        <v>60</v>
      </c>
      <c r="S14" s="14">
        <v>6878</v>
      </c>
      <c r="T14" s="13">
        <v>59</v>
      </c>
      <c r="U14" s="14">
        <v>5473</v>
      </c>
      <c r="V14" s="13">
        <v>53</v>
      </c>
      <c r="W14" s="14">
        <v>5287</v>
      </c>
      <c r="X14" s="13">
        <v>51</v>
      </c>
      <c r="Y14" s="14">
        <v>5037</v>
      </c>
      <c r="Z14" s="1">
        <v>52</v>
      </c>
      <c r="AA14" s="14">
        <v>5466</v>
      </c>
      <c r="AB14" s="20">
        <v>0.57</v>
      </c>
    </row>
    <row r="15" ht="15" customHeight="1" spans="2:28">
      <c r="B15" s="11" t="s">
        <v>57</v>
      </c>
      <c r="C15" s="15" t="s">
        <v>58</v>
      </c>
      <c r="D15" s="16" t="s">
        <v>58</v>
      </c>
      <c r="E15" s="15" t="s">
        <v>58</v>
      </c>
      <c r="F15" s="16" t="s">
        <v>58</v>
      </c>
      <c r="G15" s="15">
        <v>9659</v>
      </c>
      <c r="H15" s="16">
        <v>80</v>
      </c>
      <c r="I15" s="15">
        <v>11068</v>
      </c>
      <c r="J15" s="16">
        <v>74</v>
      </c>
      <c r="K15" s="15">
        <v>11570</v>
      </c>
      <c r="L15" s="13">
        <v>73</v>
      </c>
      <c r="M15" s="15">
        <v>11285</v>
      </c>
      <c r="N15" s="16">
        <v>71</v>
      </c>
      <c r="O15" s="14">
        <v>9679</v>
      </c>
      <c r="P15" s="13">
        <v>67</v>
      </c>
      <c r="Q15" s="14">
        <v>8871</v>
      </c>
      <c r="R15" s="13">
        <v>65</v>
      </c>
      <c r="S15" s="14">
        <v>7410</v>
      </c>
      <c r="T15" s="13">
        <v>63</v>
      </c>
      <c r="U15" s="14">
        <v>6154</v>
      </c>
      <c r="V15" s="13">
        <v>59</v>
      </c>
      <c r="W15" s="14">
        <v>6099</v>
      </c>
      <c r="X15" s="13">
        <v>59</v>
      </c>
      <c r="Y15" s="14">
        <v>5833</v>
      </c>
      <c r="Z15" s="1">
        <v>60</v>
      </c>
      <c r="AA15" s="14" t="s">
        <v>58</v>
      </c>
      <c r="AB15" s="20">
        <v>0.22</v>
      </c>
    </row>
    <row r="16" ht="15" customHeight="1" spans="2:28">
      <c r="B16" s="11" t="s">
        <v>59</v>
      </c>
      <c r="C16" s="15">
        <v>3590</v>
      </c>
      <c r="D16" s="16">
        <v>47</v>
      </c>
      <c r="E16" s="15">
        <v>3866</v>
      </c>
      <c r="F16" s="16">
        <v>41</v>
      </c>
      <c r="G16" s="15">
        <v>4898</v>
      </c>
      <c r="H16" s="16">
        <v>40</v>
      </c>
      <c r="I16" s="15">
        <v>6231</v>
      </c>
      <c r="J16" s="16">
        <v>42</v>
      </c>
      <c r="K16" s="15">
        <v>6458</v>
      </c>
      <c r="L16" s="13">
        <v>41</v>
      </c>
      <c r="M16" s="15">
        <v>6586</v>
      </c>
      <c r="N16" s="16">
        <v>42</v>
      </c>
      <c r="O16" s="14">
        <v>5020</v>
      </c>
      <c r="P16" s="13">
        <v>35</v>
      </c>
      <c r="Q16" s="14">
        <v>4594</v>
      </c>
      <c r="R16" s="13">
        <v>34</v>
      </c>
      <c r="S16" s="14">
        <v>4132</v>
      </c>
      <c r="T16" s="13">
        <v>35</v>
      </c>
      <c r="U16" s="14">
        <v>4291</v>
      </c>
      <c r="V16" s="13">
        <v>41</v>
      </c>
      <c r="W16" s="14">
        <v>3765</v>
      </c>
      <c r="X16" s="13">
        <v>36</v>
      </c>
      <c r="Y16" s="14">
        <v>2973</v>
      </c>
      <c r="Z16" s="1">
        <v>30</v>
      </c>
      <c r="AA16" s="14">
        <v>2153</v>
      </c>
      <c r="AB16" s="20">
        <v>0.22</v>
      </c>
    </row>
    <row r="17" ht="15" customHeight="1" spans="2:28">
      <c r="B17" s="11" t="s">
        <v>60</v>
      </c>
      <c r="C17" s="15">
        <v>267</v>
      </c>
      <c r="D17" s="16">
        <v>3</v>
      </c>
      <c r="E17" s="15">
        <v>251</v>
      </c>
      <c r="F17" s="16">
        <v>3</v>
      </c>
      <c r="G17" s="15">
        <v>101</v>
      </c>
      <c r="H17" s="16">
        <v>1</v>
      </c>
      <c r="I17" s="15">
        <v>197</v>
      </c>
      <c r="J17" s="16">
        <v>1</v>
      </c>
      <c r="K17" s="15">
        <v>252</v>
      </c>
      <c r="L17" s="13">
        <v>2</v>
      </c>
      <c r="M17" s="15">
        <v>214</v>
      </c>
      <c r="N17" s="16">
        <v>1</v>
      </c>
      <c r="O17" s="14">
        <v>216</v>
      </c>
      <c r="P17" s="13">
        <v>2</v>
      </c>
      <c r="Q17" s="14">
        <v>220</v>
      </c>
      <c r="R17" s="13">
        <v>2</v>
      </c>
      <c r="S17" s="14">
        <v>229</v>
      </c>
      <c r="T17" s="13">
        <v>2</v>
      </c>
      <c r="U17" s="14">
        <v>193</v>
      </c>
      <c r="V17" s="13">
        <v>2</v>
      </c>
      <c r="W17" s="14">
        <v>259</v>
      </c>
      <c r="X17" s="13">
        <v>3</v>
      </c>
      <c r="Y17" s="14">
        <v>311</v>
      </c>
      <c r="Z17" s="1">
        <v>3</v>
      </c>
      <c r="AA17" s="14">
        <v>237</v>
      </c>
      <c r="AB17" s="20">
        <v>0.03</v>
      </c>
    </row>
    <row r="18" ht="15" customHeight="1" spans="2:28">
      <c r="B18" s="11" t="s">
        <v>61</v>
      </c>
      <c r="C18" s="15">
        <v>601</v>
      </c>
      <c r="D18" s="16">
        <v>8</v>
      </c>
      <c r="E18" s="15">
        <v>500</v>
      </c>
      <c r="F18" s="16">
        <v>5</v>
      </c>
      <c r="G18" s="15">
        <v>344</v>
      </c>
      <c r="H18" s="16">
        <v>3</v>
      </c>
      <c r="I18" s="15">
        <v>422</v>
      </c>
      <c r="J18" s="16">
        <v>3</v>
      </c>
      <c r="K18" s="15">
        <v>407</v>
      </c>
      <c r="L18" s="13">
        <v>3</v>
      </c>
      <c r="M18" s="15">
        <v>431</v>
      </c>
      <c r="N18" s="16">
        <v>3</v>
      </c>
      <c r="O18" s="14">
        <v>409</v>
      </c>
      <c r="P18" s="13">
        <v>3</v>
      </c>
      <c r="Q18" s="14">
        <v>414</v>
      </c>
      <c r="R18" s="13">
        <v>3</v>
      </c>
      <c r="S18" s="14">
        <v>455</v>
      </c>
      <c r="T18" s="13">
        <v>4</v>
      </c>
      <c r="U18" s="14">
        <v>458</v>
      </c>
      <c r="V18" s="13">
        <v>4</v>
      </c>
      <c r="W18" s="14">
        <v>546</v>
      </c>
      <c r="X18" s="13">
        <v>5</v>
      </c>
      <c r="Y18" s="14">
        <v>573</v>
      </c>
      <c r="Z18" s="1">
        <v>6</v>
      </c>
      <c r="AA18" s="14">
        <v>409</v>
      </c>
      <c r="AB18" s="20">
        <v>0.04</v>
      </c>
    </row>
    <row r="19" ht="15" customHeight="1" spans="2:28">
      <c r="B19" s="11" t="s">
        <v>62</v>
      </c>
      <c r="C19" s="15">
        <v>4461</v>
      </c>
      <c r="D19" s="16">
        <v>58</v>
      </c>
      <c r="E19" s="15">
        <v>5412</v>
      </c>
      <c r="F19" s="16">
        <v>58</v>
      </c>
      <c r="G19" s="15">
        <v>6834</v>
      </c>
      <c r="H19" s="16">
        <v>55</v>
      </c>
      <c r="I19" s="15">
        <v>9456</v>
      </c>
      <c r="J19" s="16">
        <v>63</v>
      </c>
      <c r="K19" s="15">
        <v>9842</v>
      </c>
      <c r="L19" s="13">
        <v>62</v>
      </c>
      <c r="M19" s="15">
        <v>9501</v>
      </c>
      <c r="N19" s="16">
        <v>60</v>
      </c>
      <c r="O19" s="14">
        <v>8105</v>
      </c>
      <c r="P19" s="13">
        <v>56</v>
      </c>
      <c r="Q19" s="14">
        <v>7987</v>
      </c>
      <c r="R19" s="13">
        <v>59</v>
      </c>
      <c r="S19" s="14">
        <v>6510</v>
      </c>
      <c r="T19" s="13">
        <v>55</v>
      </c>
      <c r="U19" s="14">
        <v>6160</v>
      </c>
      <c r="V19" s="13">
        <v>60</v>
      </c>
      <c r="W19" s="14">
        <v>5838</v>
      </c>
      <c r="X19" s="13">
        <v>56</v>
      </c>
      <c r="Y19" s="14">
        <v>5318</v>
      </c>
      <c r="Z19" s="1">
        <v>54</v>
      </c>
      <c r="AA19" s="14">
        <v>5373</v>
      </c>
      <c r="AB19" s="20">
        <v>0.56</v>
      </c>
    </row>
    <row r="20" ht="15" customHeight="1" spans="2:28">
      <c r="B20" s="11" t="s">
        <v>63</v>
      </c>
      <c r="C20" s="15">
        <v>254</v>
      </c>
      <c r="D20" s="16">
        <v>3</v>
      </c>
      <c r="E20" s="15">
        <v>297</v>
      </c>
      <c r="F20" s="16">
        <v>3</v>
      </c>
      <c r="G20" s="15">
        <v>194</v>
      </c>
      <c r="H20" s="16">
        <v>2</v>
      </c>
      <c r="I20" s="15">
        <v>233</v>
      </c>
      <c r="J20" s="16">
        <v>2</v>
      </c>
      <c r="K20" s="15">
        <v>205</v>
      </c>
      <c r="L20" s="13">
        <v>1</v>
      </c>
      <c r="M20" s="15">
        <v>176</v>
      </c>
      <c r="N20" s="16">
        <v>1</v>
      </c>
      <c r="O20" s="14">
        <v>174</v>
      </c>
      <c r="P20" s="13">
        <v>1</v>
      </c>
      <c r="Q20" s="14">
        <v>198</v>
      </c>
      <c r="R20" s="13">
        <v>2</v>
      </c>
      <c r="S20" s="14">
        <v>181</v>
      </c>
      <c r="T20" s="13">
        <v>2</v>
      </c>
      <c r="U20" s="14">
        <v>245</v>
      </c>
      <c r="V20" s="13">
        <v>2</v>
      </c>
      <c r="W20" s="14">
        <v>237</v>
      </c>
      <c r="X20" s="13">
        <v>2</v>
      </c>
      <c r="Y20" s="14">
        <v>186</v>
      </c>
      <c r="Z20" s="1">
        <v>2</v>
      </c>
      <c r="AA20" s="14">
        <v>168</v>
      </c>
      <c r="AB20" s="20">
        <v>0.02</v>
      </c>
    </row>
    <row r="21" ht="15" customHeight="1" spans="2:28">
      <c r="B21" s="11" t="s">
        <v>64</v>
      </c>
      <c r="C21" s="15">
        <v>101</v>
      </c>
      <c r="D21" s="16">
        <v>1</v>
      </c>
      <c r="E21" s="15">
        <v>128</v>
      </c>
      <c r="F21" s="16">
        <v>1</v>
      </c>
      <c r="G21" s="15">
        <v>110</v>
      </c>
      <c r="H21" s="16">
        <v>1</v>
      </c>
      <c r="I21" s="15">
        <v>69</v>
      </c>
      <c r="J21" s="16">
        <v>1</v>
      </c>
      <c r="K21" s="15">
        <v>253</v>
      </c>
      <c r="L21" s="13">
        <v>2</v>
      </c>
      <c r="M21" s="15">
        <v>318</v>
      </c>
      <c r="N21" s="16">
        <v>2</v>
      </c>
      <c r="O21" s="14">
        <v>444</v>
      </c>
      <c r="P21" s="13">
        <v>3</v>
      </c>
      <c r="Q21" s="14">
        <v>380</v>
      </c>
      <c r="R21" s="13">
        <v>3</v>
      </c>
      <c r="S21" s="14">
        <v>302</v>
      </c>
      <c r="T21" s="13">
        <v>3</v>
      </c>
      <c r="U21" s="14">
        <v>261</v>
      </c>
      <c r="V21" s="13">
        <v>3</v>
      </c>
      <c r="W21" s="14">
        <v>229</v>
      </c>
      <c r="X21" s="13">
        <v>2</v>
      </c>
      <c r="Y21" s="14">
        <v>199</v>
      </c>
      <c r="Z21" s="1">
        <v>2</v>
      </c>
      <c r="AA21" s="14">
        <v>90</v>
      </c>
      <c r="AB21" s="20">
        <v>0.01</v>
      </c>
    </row>
    <row r="22" ht="15" customHeight="1" spans="2:28">
      <c r="B22" s="11" t="s">
        <v>65</v>
      </c>
      <c r="C22" s="15">
        <v>968</v>
      </c>
      <c r="D22" s="16">
        <v>13</v>
      </c>
      <c r="E22" s="15">
        <v>772</v>
      </c>
      <c r="F22" s="16">
        <v>8</v>
      </c>
      <c r="G22" s="15">
        <v>973</v>
      </c>
      <c r="H22" s="16">
        <v>8</v>
      </c>
      <c r="I22" s="15">
        <v>971</v>
      </c>
      <c r="J22" s="16">
        <v>7</v>
      </c>
      <c r="K22" s="15">
        <v>933</v>
      </c>
      <c r="L22" s="13">
        <v>6</v>
      </c>
      <c r="M22" s="15">
        <v>1011</v>
      </c>
      <c r="N22" s="16">
        <v>6</v>
      </c>
      <c r="O22" s="14">
        <v>831</v>
      </c>
      <c r="P22" s="13">
        <v>6</v>
      </c>
      <c r="Q22" s="14">
        <v>654</v>
      </c>
      <c r="R22" s="13">
        <v>5</v>
      </c>
      <c r="S22" s="14">
        <v>515</v>
      </c>
      <c r="T22" s="13">
        <v>4</v>
      </c>
      <c r="U22" s="14">
        <v>385</v>
      </c>
      <c r="V22" s="13">
        <v>4</v>
      </c>
      <c r="W22" s="14">
        <v>354</v>
      </c>
      <c r="X22" s="13">
        <v>3</v>
      </c>
      <c r="Y22" s="14">
        <v>374</v>
      </c>
      <c r="Z22" s="1">
        <v>4</v>
      </c>
      <c r="AA22" s="14">
        <v>259</v>
      </c>
      <c r="AB22" s="20">
        <v>0.03</v>
      </c>
    </row>
    <row r="23" ht="15" customHeight="1" spans="2:28">
      <c r="B23" s="11" t="s">
        <v>66</v>
      </c>
      <c r="C23" s="15">
        <v>129</v>
      </c>
      <c r="D23" s="16">
        <v>2</v>
      </c>
      <c r="E23" s="15">
        <v>149</v>
      </c>
      <c r="F23" s="16">
        <v>2</v>
      </c>
      <c r="G23" s="15">
        <v>63</v>
      </c>
      <c r="H23" s="16">
        <v>1</v>
      </c>
      <c r="I23" s="15">
        <v>68</v>
      </c>
      <c r="J23" s="16">
        <v>1</v>
      </c>
      <c r="K23" s="18">
        <v>62</v>
      </c>
      <c r="L23" s="13"/>
      <c r="M23" s="18">
        <v>41</v>
      </c>
      <c r="N23" s="16">
        <v>0</v>
      </c>
      <c r="O23" s="14">
        <v>26</v>
      </c>
      <c r="P23" s="13">
        <v>0</v>
      </c>
      <c r="Q23" s="14">
        <v>23</v>
      </c>
      <c r="R23" s="13">
        <v>0</v>
      </c>
      <c r="S23" s="14">
        <v>28</v>
      </c>
      <c r="T23" s="13">
        <v>0</v>
      </c>
      <c r="U23" s="14">
        <v>55</v>
      </c>
      <c r="V23" s="13">
        <v>1</v>
      </c>
      <c r="W23" s="14">
        <v>65</v>
      </c>
      <c r="X23" s="13">
        <v>1</v>
      </c>
      <c r="Y23" s="14">
        <v>72</v>
      </c>
      <c r="Z23" s="1">
        <v>1</v>
      </c>
      <c r="AA23" s="14">
        <v>20</v>
      </c>
      <c r="AB23" s="20">
        <v>0.002</v>
      </c>
    </row>
    <row r="24" ht="15" customHeight="1" spans="2:28">
      <c r="B24" s="11" t="s">
        <v>67</v>
      </c>
      <c r="C24" s="15">
        <v>423</v>
      </c>
      <c r="D24" s="16">
        <v>5</v>
      </c>
      <c r="E24" s="15">
        <v>519</v>
      </c>
      <c r="F24" s="16">
        <v>6</v>
      </c>
      <c r="G24" s="15">
        <v>560</v>
      </c>
      <c r="H24" s="16">
        <v>5</v>
      </c>
      <c r="I24" s="15">
        <v>957</v>
      </c>
      <c r="J24" s="16">
        <v>6</v>
      </c>
      <c r="K24" s="15">
        <v>781</v>
      </c>
      <c r="L24" s="13">
        <v>5</v>
      </c>
      <c r="M24" s="15">
        <v>621</v>
      </c>
      <c r="N24" s="16">
        <v>4</v>
      </c>
      <c r="O24" s="14">
        <v>603</v>
      </c>
      <c r="P24" s="13">
        <v>4</v>
      </c>
      <c r="Q24" s="14">
        <v>453</v>
      </c>
      <c r="R24" s="13">
        <v>3</v>
      </c>
      <c r="S24" s="14">
        <v>377</v>
      </c>
      <c r="T24" s="13">
        <v>3</v>
      </c>
      <c r="U24" s="14">
        <v>252</v>
      </c>
      <c r="V24" s="13">
        <v>2</v>
      </c>
      <c r="W24" s="14">
        <v>269</v>
      </c>
      <c r="X24" s="13">
        <v>4</v>
      </c>
      <c r="Y24" s="14">
        <v>327</v>
      </c>
      <c r="Z24" s="1">
        <v>3</v>
      </c>
      <c r="AA24" s="14">
        <v>290</v>
      </c>
      <c r="AB24" s="20">
        <v>0.03</v>
      </c>
    </row>
    <row r="26" spans="2:2">
      <c r="B26" s="17" t="s">
        <v>68</v>
      </c>
    </row>
  </sheetData>
  <mergeCells count="16">
    <mergeCell ref="B6:N6"/>
    <mergeCell ref="X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B10:B11"/>
  </mergeCell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Fundacao AMI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Índice</vt:lpstr>
      <vt:lpstr>População Apoiada</vt:lpstr>
      <vt:lpstr>Pedidos Directos</vt:lpstr>
      <vt:lpstr>Pedidos encaminhados</vt:lpstr>
      <vt:lpstr>Novos Casos</vt:lpstr>
      <vt:lpstr>Novos Casos_pedidos directos</vt:lpstr>
      <vt:lpstr>Novos Casos_encaminhados</vt:lpstr>
      <vt:lpstr>Serviços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Ferreira</dc:creator>
  <cp:lastModifiedBy>Diogo Mazeron</cp:lastModifiedBy>
  <dcterms:created xsi:type="dcterms:W3CDTF">2013-11-25T12:31:00Z</dcterms:created>
  <cp:lastPrinted>2014-06-23T15:17:00Z</cp:lastPrinted>
  <dcterms:modified xsi:type="dcterms:W3CDTF">2021-02-08T14:46:16Z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2070-11.2.0.9922</vt:lpwstr>
  </property>
</Properties>
</file>