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365"/>
  </bookViews>
  <sheets>
    <sheet name="Índice" sheetId="2" r:id="rId1"/>
    <sheet name="Conceitos" sheetId="5" r:id="rId2"/>
    <sheet name="Í. envelhecimento" sheetId="8" r:id="rId3"/>
    <sheet name="Í. dependencia idosos" sheetId="9" r:id="rId4"/>
    <sheet name="Í. dependencia jovens" sheetId="10" r:id="rId5"/>
    <sheet name="Í. dependencia total" sheetId="14" r:id="rId6"/>
    <sheet name="Í. longevidade" sheetId="11" r:id="rId7"/>
    <sheet name="Í. Renovação pop idade activa " sheetId="12" r:id="rId8"/>
    <sheet name="Í. Potencialidade" sheetId="13" r:id="rId9"/>
  </sheets>
  <externalReferences>
    <externalReference r:id="rId10"/>
  </externalReferences>
  <calcPr calcId="144525"/>
</workbook>
</file>

<file path=xl/sharedStrings.xml><?xml version="1.0" encoding="utf-8"?>
<sst xmlns="http://schemas.openxmlformats.org/spreadsheetml/2006/main" count="126" uniqueCount="56">
  <si>
    <t>RETRATO DE LISBOA - LISBOA EM NÚMEROS</t>
  </si>
  <si>
    <t>Consulte os dados dos seguintes indicadores:</t>
  </si>
  <si>
    <t xml:space="preserve">Q.1 </t>
  </si>
  <si>
    <t>Índice de envelhecimento</t>
  </si>
  <si>
    <t xml:space="preserve">Q.2 </t>
  </si>
  <si>
    <t>Índice de dependência de idosos</t>
  </si>
  <si>
    <t>Q.3</t>
  </si>
  <si>
    <t>Índice de dependência de Jovens</t>
  </si>
  <si>
    <t>Q.4</t>
  </si>
  <si>
    <t>Índice de Dependência Total</t>
  </si>
  <si>
    <t>Q.5</t>
  </si>
  <si>
    <t>Índice de Longevidade</t>
  </si>
  <si>
    <t>Q.6</t>
  </si>
  <si>
    <t>Índice de Renovação da População em Idade Activa</t>
  </si>
  <si>
    <t>Q.7</t>
  </si>
  <si>
    <t xml:space="preserve"> Índice de Potencialidade</t>
  </si>
  <si>
    <t xml:space="preserve"> A partir de 1 de janeiro de 2015 entrou em vigor uma nova versão das NUTS (NUTS 2013). Ao nível da NUTS II ocorreu apenas uma alteração de designação em "Lisboa" que passou a ser designada por "Área Metropolitana de Lisboa".</t>
  </si>
  <si>
    <t xml:space="preserve">nota: </t>
  </si>
  <si>
    <t>CONCEITOS</t>
  </si>
  <si>
    <t>POPULAÇÃO RESIDENTE</t>
  </si>
  <si>
    <t>Pessoas que, independentemente de no momento de observação - zero horas do dia de referência - estarem presentes ou ausentes numa determinada unidade de alojamento, aí habitam a maior parte do ano com a família ou detêm a totalidade ou a maior parte dos seus haveres. (metainformação INE)</t>
  </si>
  <si>
    <t>ÍNDICE DE ENVELHECIMENTO</t>
  </si>
  <si>
    <t>Relação entre a população idosa e a população jovem, definida habitualmente como o quociente entre o número de pessoas com 65 ou mais anos e o número de pessoas com idades compreendidas entre os 0 e os 14 anos (expressa habitualmente por 100 (10^2) pessoas dos 0 aos 14 anos).(metainformação INE)</t>
  </si>
  <si>
    <t>ÍNDICE DE DEPENDÊNCIA DE IDOSOS</t>
  </si>
  <si>
    <t>Relação entre a população idosa e a população em idade ativa, definida habitualmente como o quociente entre o número de pessoas com 65 ou mais anos e o número de pessoas com idades compreendidas entre os 15 e os 64 anos (expressa habitualmente por 100 (10^2 ) pessoas com 15-64 anos). (metainformação INE)</t>
  </si>
  <si>
    <t>ÍNDICE DE DEPENDÊNCIA DE JOVENS</t>
  </si>
  <si>
    <t>Relação entre a população jovem e a população em idade ativa, definida habitualmente como o quociente entre o número de pessoas com idades compreendidas entre os 0 e os 14 anos e o número de pessoas com idades compreendidas entre os 15 e os 64 anos (expressa habitualmente por 100 (10^2 ) pessoas com 15-64 anos). (metainformação INE)</t>
  </si>
  <si>
    <t>ÍNDICE DE LONGEVIDADE</t>
  </si>
  <si>
    <t>Relação entre a população mais idosa e a população idosa, definida habitualmente como o quociente entre o número de pessoas com 75 ou mais anos e o número de pessoas com 65 ou mais anos (expressa habitualmente por 100 (10^2) pessoas com 65 ou mais anos). (metainformação INE)</t>
  </si>
  <si>
    <t>ÍNDICE DE RENOVAÇÃO DA POPULAÇÃO EM IDADE ACTIVA</t>
  </si>
  <si>
    <t>Relação entre a população que potencialmente está a entrar e a que está a sair do mercado de trabalho, definida habitualmente como o quociente entre o número de pessoas com idades compreendidas entre os 20 e os 29 anos e o número de pessoas com idades compreendidas entre os 55 e os 64 anos (expressa habitualmente por 100 (10^2) pessoas com 55-64 anos). (metainformação INE)</t>
  </si>
  <si>
    <t xml:space="preserve">     ÍNDICE DE DEPENDÊNCIA TOTAL</t>
  </si>
  <si>
    <t>Relação entre a população jovem e idosa e a população em idade ativa, definida habitualmente como o quociente entre o número de pessoas com idades compreendidas entre os 0 e os 14 anos conjuntamente com as pessoas com 65 ou mais anos e o número de pessoas com idades compreendidas entre os 15 e os 64 anos (expressa habitualmente por 100 (10^2) pessoas com 15-64 anos).  (metainformação INE)</t>
  </si>
  <si>
    <t>INDICE DE POTENCIALIDADE FEMININA</t>
  </si>
  <si>
    <t>Relação entre as duas metades da população feminina teoricamente mais fecundas.</t>
  </si>
  <si>
    <t>Q.1</t>
  </si>
  <si>
    <t xml:space="preserve"> Índice de Envelhecimento</t>
  </si>
  <si>
    <t>fonte: INE, Estimativas Anuais da População Residente</t>
  </si>
  <si>
    <t>2000-2010: Última atualização dos dados: 16 de junho de 2014, acedido em 23 julho 2019</t>
  </si>
  <si>
    <t>2011-2020: Última atualização dos dados: 2020, acedido em 9 de junho de 2021</t>
  </si>
  <si>
    <t>Índice de Envelhecimento</t>
  </si>
  <si>
    <t>Ano</t>
  </si>
  <si>
    <t>Portugal</t>
  </si>
  <si>
    <t>Variação</t>
  </si>
  <si>
    <t>AML</t>
  </si>
  <si>
    <t>Concelho de Lisboa</t>
  </si>
  <si>
    <t>Índice de Dependência de Idosos</t>
  </si>
  <si>
    <t>Concelho Lisboa</t>
  </si>
  <si>
    <t xml:space="preserve">Q.3 </t>
  </si>
  <si>
    <t>Índice de Dependência de Jovens</t>
  </si>
  <si>
    <t>2000-2010: Última atualização dos dados: 16 de junho de 2014, acedido em 29/07/2019</t>
  </si>
  <si>
    <t>2000-2010: Última atualização dos dados: 16 de junho de 2014, acedido em 29 julho 2019</t>
  </si>
  <si>
    <t xml:space="preserve">Portugal </t>
  </si>
  <si>
    <t>Região Lisboa</t>
  </si>
  <si>
    <t xml:space="preserve"> Índice de Renovação da População em Idade Activa</t>
  </si>
  <si>
    <t>Índice de Potencialidade</t>
  </si>
</sst>
</file>

<file path=xl/styles.xml><?xml version="1.0" encoding="utf-8"?>
<styleSheet xmlns="http://schemas.openxmlformats.org/spreadsheetml/2006/main">
  <numFmts count="6">
    <numFmt numFmtId="176" formatCode="0.0"/>
    <numFmt numFmtId="177" formatCode="_ * #.##0_ ;_ * \-#.##0_ ;_ * &quot;-&quot;_ ;_ @_ "/>
    <numFmt numFmtId="178" formatCode="_(\$* #,###.##000_);_(\$* \(#,###.##000\);_(\$* &quot;-&quot;??_);_(@_)"/>
    <numFmt numFmtId="179" formatCode="_ * #,###.##000_ ;_ * \-#,###.##000_ ;_ * &quot;-&quot;??_ ;_ @_ "/>
    <numFmt numFmtId="180" formatCode="_(\$* #.##0_);_(\$* \(#.##0\);_(\$* &quot;-&quot;_);_(@_)"/>
    <numFmt numFmtId="181" formatCode="0.0_ "/>
  </numFmts>
  <fonts count="49">
    <font>
      <sz val="11"/>
      <color theme="1"/>
      <name val="Calibri"/>
      <charset val="134"/>
      <scheme val="minor"/>
    </font>
    <font>
      <b/>
      <sz val="9"/>
      <color theme="3"/>
      <name val="Arial"/>
      <charset val="134"/>
    </font>
    <font>
      <b/>
      <u/>
      <sz val="9"/>
      <color theme="3"/>
      <name val="Arial"/>
      <charset val="134"/>
    </font>
    <font>
      <b/>
      <sz val="8"/>
      <color theme="4" tint="0.399945066682943"/>
      <name val="Arial"/>
      <charset val="134"/>
    </font>
    <font>
      <b/>
      <sz val="8"/>
      <color theme="0" tint="-0.499984740745262"/>
      <name val="Arial"/>
      <charset val="134"/>
    </font>
    <font>
      <b/>
      <sz val="8"/>
      <color theme="0"/>
      <name val="Arial"/>
      <charset val="134"/>
    </font>
    <font>
      <b/>
      <sz val="8"/>
      <color rgb="FF365F91"/>
      <name val="Arial"/>
      <charset val="134"/>
    </font>
    <font>
      <sz val="8"/>
      <color theme="4"/>
      <name val="Arial"/>
      <charset val="134"/>
    </font>
    <font>
      <b/>
      <sz val="8"/>
      <color theme="4"/>
      <name val="Arial"/>
      <charset val="134"/>
    </font>
    <font>
      <sz val="8"/>
      <color rgb="FFFF0000"/>
      <name val="Arial"/>
      <charset val="134"/>
    </font>
    <font>
      <b/>
      <sz val="8"/>
      <color rgb="FF00B050"/>
      <name val="Arial"/>
      <charset val="134"/>
    </font>
    <font>
      <sz val="8"/>
      <color rgb="FF00B050"/>
      <name val="Arial"/>
      <charset val="134"/>
    </font>
    <font>
      <b/>
      <sz val="8"/>
      <color rgb="FFFF0000"/>
      <name val="Arial"/>
      <charset val="134"/>
    </font>
    <font>
      <b/>
      <sz val="8"/>
      <color rgb="FF1F497D"/>
      <name val="Arial"/>
      <charset val="134"/>
    </font>
    <font>
      <sz val="8"/>
      <color theme="4"/>
      <name val="Arail"/>
      <charset val="134"/>
    </font>
    <font>
      <b/>
      <sz val="8"/>
      <color theme="4"/>
      <name val="Arail"/>
      <charset val="134"/>
    </font>
    <font>
      <sz val="8"/>
      <color rgb="FF00B050"/>
      <name val="Arail"/>
      <charset val="134"/>
    </font>
    <font>
      <b/>
      <sz val="8"/>
      <color rgb="FFFF0000"/>
      <name val="Arail"/>
      <charset val="134"/>
    </font>
    <font>
      <b/>
      <sz val="8"/>
      <color rgb="FF00B050"/>
      <name val="Arail"/>
      <charset val="134"/>
    </font>
    <font>
      <sz val="9"/>
      <color theme="1"/>
      <name val="Arial"/>
      <charset val="134"/>
    </font>
    <font>
      <b/>
      <u/>
      <sz val="9"/>
      <color theme="4" tint="-0.249977111117893"/>
      <name val="Arial"/>
      <charset val="134"/>
    </font>
    <font>
      <b/>
      <sz val="9"/>
      <color theme="4" tint="-0.249977111117893"/>
      <name val="Arial"/>
      <charset val="134"/>
    </font>
    <font>
      <b/>
      <sz val="9"/>
      <name val="Arial"/>
      <charset val="134"/>
    </font>
    <font>
      <b/>
      <sz val="10"/>
      <name val="Calibri"/>
      <charset val="134"/>
      <scheme val="minor"/>
    </font>
    <font>
      <b/>
      <sz val="10"/>
      <name val="Arial"/>
      <charset val="134"/>
    </font>
    <font>
      <b/>
      <sz val="10"/>
      <color theme="0"/>
      <name val="Arial"/>
      <charset val="134"/>
    </font>
    <font>
      <b/>
      <u/>
      <sz val="10"/>
      <color theme="3"/>
      <name val="Arial"/>
      <charset val="134"/>
    </font>
    <font>
      <b/>
      <sz val="9"/>
      <color theme="0" tint="-0.499984740745262"/>
      <name val="Arial"/>
      <charset val="134"/>
    </font>
    <font>
      <b/>
      <sz val="11"/>
      <color rgb="FFFA7D00"/>
      <name val="Calibri"/>
      <charset val="0"/>
      <scheme val="minor"/>
    </font>
    <font>
      <u/>
      <sz val="11"/>
      <color theme="10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0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8"/>
      <color theme="1"/>
      <name val="Verdana"/>
      <charset val="134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3" tint="0.79995117038483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thin">
        <color rgb="FF1F497D"/>
      </left>
      <right style="thin">
        <color rgb="FF1F497D"/>
      </right>
      <top style="thin">
        <color theme="3"/>
      </top>
      <bottom/>
      <diagonal/>
    </border>
    <border>
      <left style="thin">
        <color rgb="FF1F497D"/>
      </left>
      <right style="thin">
        <color rgb="FF1F497D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30" fillId="9" borderId="9" applyNumberFormat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177" fontId="33" fillId="0" borderId="0" applyFont="0" applyFill="0" applyBorder="0" applyAlignment="0" applyProtection="0">
      <alignment vertical="center"/>
    </xf>
    <xf numFmtId="179" fontId="33" fillId="0" borderId="0" applyFont="0" applyFill="0" applyBorder="0" applyAlignment="0" applyProtection="0">
      <alignment vertical="center"/>
    </xf>
    <xf numFmtId="0" fontId="33" fillId="11" borderId="10" applyNumberFormat="0" applyFont="0" applyAlignment="0" applyProtection="0">
      <alignment vertical="center"/>
    </xf>
    <xf numFmtId="180" fontId="3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178" fontId="33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0" borderId="0"/>
    <xf numFmtId="0" fontId="39" fillId="0" borderId="0" applyNumberForma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5" fillId="19" borderId="8" applyNumberFormat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28" fillId="8" borderId="8" applyNumberFormat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</cellStyleXfs>
  <cellXfs count="8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3" fillId="2" borderId="0" xfId="0" applyFont="1" applyFill="1"/>
    <xf numFmtId="0" fontId="4" fillId="2" borderId="0" xfId="0" applyFont="1" applyFill="1"/>
    <xf numFmtId="0" fontId="5" fillId="3" borderId="0" xfId="0" applyFont="1" applyFill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181" fontId="7" fillId="2" borderId="4" xfId="0" applyNumberFormat="1" applyFont="1" applyFill="1" applyBorder="1" applyAlignment="1">
      <alignment horizontal="center" vertical="center" wrapText="1"/>
    </xf>
    <xf numFmtId="181" fontId="11" fillId="2" borderId="4" xfId="0" applyNumberFormat="1" applyFont="1" applyFill="1" applyBorder="1" applyAlignment="1">
      <alignment horizontal="center"/>
    </xf>
    <xf numFmtId="181" fontId="9" fillId="2" borderId="4" xfId="0" applyNumberFormat="1" applyFont="1" applyFill="1" applyBorder="1" applyAlignment="1">
      <alignment horizontal="center"/>
    </xf>
    <xf numFmtId="181" fontId="8" fillId="6" borderId="4" xfId="0" applyNumberFormat="1" applyFont="1" applyFill="1" applyBorder="1" applyAlignment="1">
      <alignment horizontal="center" vertical="center" wrapText="1"/>
    </xf>
    <xf numFmtId="181" fontId="12" fillId="6" borderId="4" xfId="0" applyNumberFormat="1" applyFont="1" applyFill="1" applyBorder="1" applyAlignment="1">
      <alignment horizontal="center"/>
    </xf>
    <xf numFmtId="0" fontId="0" fillId="2" borderId="0" xfId="0" applyFont="1" applyFill="1"/>
    <xf numFmtId="176" fontId="7" fillId="2" borderId="4" xfId="0" applyNumberFormat="1" applyFont="1" applyFill="1" applyBorder="1" applyAlignment="1">
      <alignment horizontal="center" vertical="center" wrapText="1"/>
    </xf>
    <xf numFmtId="181" fontId="10" fillId="6" borderId="4" xfId="0" applyNumberFormat="1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vertical="center" wrapText="1"/>
    </xf>
    <xf numFmtId="176" fontId="10" fillId="4" borderId="6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81" fontId="11" fillId="2" borderId="4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176" fontId="10" fillId="6" borderId="7" xfId="0" applyNumberFormat="1" applyFont="1" applyFill="1" applyBorder="1" applyAlignment="1">
      <alignment horizontal="center" vertical="center" wrapText="1"/>
    </xf>
    <xf numFmtId="181" fontId="7" fillId="2" borderId="7" xfId="0" applyNumberFormat="1" applyFont="1" applyFill="1" applyBorder="1" applyAlignment="1">
      <alignment horizontal="center" vertical="center" wrapText="1"/>
    </xf>
    <xf numFmtId="181" fontId="11" fillId="2" borderId="7" xfId="0" applyNumberFormat="1" applyFont="1" applyFill="1" applyBorder="1" applyAlignment="1">
      <alignment horizontal="center" vertical="center" wrapText="1"/>
    </xf>
    <xf numFmtId="181" fontId="6" fillId="4" borderId="2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176" fontId="7" fillId="2" borderId="7" xfId="0" applyNumberFormat="1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176" fontId="11" fillId="2" borderId="7" xfId="0" applyNumberFormat="1" applyFont="1" applyFill="1" applyBorder="1" applyAlignment="1">
      <alignment horizontal="center" vertical="center" wrapText="1"/>
    </xf>
    <xf numFmtId="181" fontId="7" fillId="2" borderId="7" xfId="0" applyNumberFormat="1" applyFont="1" applyFill="1" applyBorder="1" applyAlignment="1">
      <alignment horizontal="center" vertical="center"/>
    </xf>
    <xf numFmtId="181" fontId="8" fillId="6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 wrapText="1"/>
    </xf>
    <xf numFmtId="176" fontId="8" fillId="6" borderId="7" xfId="0" applyNumberFormat="1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 wrapText="1"/>
    </xf>
    <xf numFmtId="181" fontId="10" fillId="6" borderId="7" xfId="0" applyNumberFormat="1" applyFont="1" applyFill="1" applyBorder="1" applyAlignment="1">
      <alignment horizontal="center" vertical="center" wrapText="1"/>
    </xf>
    <xf numFmtId="0" fontId="13" fillId="2" borderId="0" xfId="0" applyFont="1" applyFill="1"/>
    <xf numFmtId="0" fontId="14" fillId="2" borderId="7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/>
    </xf>
    <xf numFmtId="0" fontId="15" fillId="6" borderId="7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/>
    </xf>
    <xf numFmtId="0" fontId="17" fillId="6" borderId="7" xfId="0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181" fontId="14" fillId="2" borderId="7" xfId="0" applyNumberFormat="1" applyFont="1" applyFill="1" applyBorder="1" applyAlignment="1">
      <alignment horizontal="center" vertical="center" wrapText="1"/>
    </xf>
    <xf numFmtId="181" fontId="16" fillId="2" borderId="7" xfId="0" applyNumberFormat="1" applyFont="1" applyFill="1" applyBorder="1" applyAlignment="1">
      <alignment horizontal="center" vertical="center"/>
    </xf>
    <xf numFmtId="181" fontId="16" fillId="2" borderId="7" xfId="0" applyNumberFormat="1" applyFont="1" applyFill="1" applyBorder="1" applyAlignment="1">
      <alignment horizontal="center"/>
    </xf>
    <xf numFmtId="181" fontId="15" fillId="6" borderId="7" xfId="0" applyNumberFormat="1" applyFont="1" applyFill="1" applyBorder="1" applyAlignment="1">
      <alignment horizontal="center" vertical="center" wrapText="1"/>
    </xf>
    <xf numFmtId="181" fontId="17" fillId="6" borderId="7" xfId="0" applyNumberFormat="1" applyFont="1" applyFill="1" applyBorder="1" applyAlignment="1">
      <alignment horizontal="center"/>
    </xf>
    <xf numFmtId="0" fontId="19" fillId="2" borderId="0" xfId="0" applyFont="1" applyFill="1"/>
    <xf numFmtId="0" fontId="20" fillId="2" borderId="0" xfId="0" applyFont="1" applyFill="1"/>
    <xf numFmtId="0" fontId="21" fillId="7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left" wrapText="1"/>
    </xf>
    <xf numFmtId="0" fontId="19" fillId="2" borderId="0" xfId="0" applyFont="1" applyFill="1" applyAlignment="1">
      <alignment horizontal="left" vertical="center" wrapText="1"/>
    </xf>
    <xf numFmtId="0" fontId="21" fillId="2" borderId="0" xfId="0" applyFont="1" applyFill="1" applyAlignment="1">
      <alignment horizontal="left" vertical="center"/>
    </xf>
    <xf numFmtId="0" fontId="19" fillId="0" borderId="0" xfId="14" applyFont="1" applyAlignment="1">
      <alignment horizontal="justify" vertical="center"/>
    </xf>
    <xf numFmtId="0" fontId="21" fillId="7" borderId="0" xfId="0" applyFont="1" applyFill="1" applyAlignment="1">
      <alignment horizontal="center" vertical="center" wrapText="1"/>
    </xf>
    <xf numFmtId="0" fontId="22" fillId="2" borderId="0" xfId="0" applyFont="1" applyFill="1"/>
    <xf numFmtId="0" fontId="23" fillId="2" borderId="0" xfId="0" applyFont="1" applyFill="1"/>
    <xf numFmtId="0" fontId="24" fillId="2" borderId="0" xfId="0" applyFont="1" applyFill="1"/>
    <xf numFmtId="0" fontId="25" fillId="5" borderId="0" xfId="0" applyFont="1" applyFill="1" applyAlignment="1">
      <alignment horizontal="center" vertical="center" wrapText="1"/>
    </xf>
    <xf numFmtId="0" fontId="26" fillId="0" borderId="0" xfId="0" applyFont="1"/>
    <xf numFmtId="0" fontId="1" fillId="2" borderId="0" xfId="0" applyFont="1" applyFill="1" applyAlignment="1">
      <alignment horizontal="left"/>
    </xf>
    <xf numFmtId="0" fontId="2" fillId="2" borderId="0" xfId="7" applyFont="1" applyFill="1" applyBorder="1"/>
    <xf numFmtId="0" fontId="2" fillId="2" borderId="0" xfId="7" applyFont="1" applyFill="1"/>
    <xf numFmtId="0" fontId="1" fillId="2" borderId="0" xfId="0" applyFont="1" applyFill="1"/>
    <xf numFmtId="0" fontId="27" fillId="2" borderId="0" xfId="0" applyFont="1" applyFill="1" applyAlignment="1">
      <alignment horizontal="left" vertical="center" wrapText="1"/>
    </xf>
  </cellXfs>
  <cellStyles count="50">
    <cellStyle name="Normal" xfId="0" builtinId="0"/>
    <cellStyle name="Verificar Célula" xfId="1" builtinId="23"/>
    <cellStyle name="60% - Cor 6" xfId="2" builtinId="52"/>
    <cellStyle name="Vírgula [0]" xfId="3" builtinId="6"/>
    <cellStyle name="Vírgula" xfId="4" builtinId="3"/>
    <cellStyle name="Nota" xfId="5" builtinId="10"/>
    <cellStyle name="Moeda [0]" xfId="6" builtinId="7"/>
    <cellStyle name="Hiperligação" xfId="7" builtinId="8"/>
    <cellStyle name="Moeda" xfId="8" builtinId="4"/>
    <cellStyle name="Hiperligação Visitada" xfId="9" builtinId="9"/>
    <cellStyle name="40% - Cor 5" xfId="10" builtinId="47"/>
    <cellStyle name="Percentagem" xfId="11" builtinId="5"/>
    <cellStyle name="Texto de Aviso" xfId="12" builtinId="11"/>
    <cellStyle name="Título" xfId="13" builtinId="15"/>
    <cellStyle name="Normal 7" xfId="14"/>
    <cellStyle name="Texto Explicativo" xfId="15" builtinId="53"/>
    <cellStyle name="Cabeçalho 1" xfId="16" builtinId="16"/>
    <cellStyle name="Cabeçalho 2" xfId="17" builtinId="17"/>
    <cellStyle name="20% - Cor 1" xfId="18" builtinId="30"/>
    <cellStyle name="Cabeçalho 3" xfId="19" builtinId="18"/>
    <cellStyle name="20% - Cor 2" xfId="20" builtinId="34"/>
    <cellStyle name="Cabeçalho 4" xfId="21" builtinId="19"/>
    <cellStyle name="Mau" xfId="22" builtinId="27"/>
    <cellStyle name="Entrada" xfId="23" builtinId="20"/>
    <cellStyle name="Cor 2" xfId="24" builtinId="33"/>
    <cellStyle name="Saída" xfId="25" builtinId="21"/>
    <cellStyle name="Cálculo" xfId="26" builtinId="22"/>
    <cellStyle name="Célula Ligada" xfId="27" builtinId="24"/>
    <cellStyle name="Total" xfId="28" builtinId="25"/>
    <cellStyle name="60% - Cor 2" xfId="29" builtinId="36"/>
    <cellStyle name="Bom" xfId="30" builtinId="26"/>
    <cellStyle name="40% - Cor 3" xfId="31" builtinId="39"/>
    <cellStyle name="Neutro" xfId="32" builtinId="28"/>
    <cellStyle name="Cor 1" xfId="33" builtinId="29"/>
    <cellStyle name="40% - Cor 1" xfId="34" builtinId="31"/>
    <cellStyle name="60% - Cor 1" xfId="35" builtinId="32"/>
    <cellStyle name="40% - Cor 2" xfId="36" builtinId="35"/>
    <cellStyle name="Cor 3" xfId="37" builtinId="37"/>
    <cellStyle name="20% - Cor 3" xfId="38" builtinId="38"/>
    <cellStyle name="60% - Cor 3" xfId="39" builtinId="40"/>
    <cellStyle name="Cor 4" xfId="40" builtinId="41"/>
    <cellStyle name="20% - Cor 4" xfId="41" builtinId="42"/>
    <cellStyle name="40% - Cor 4" xfId="42" builtinId="43"/>
    <cellStyle name="60% - Cor 4" xfId="43" builtinId="44"/>
    <cellStyle name="Cor 5" xfId="44" builtinId="45"/>
    <cellStyle name="20% - Cor 5" xfId="45" builtinId="46"/>
    <cellStyle name="60% - Cor 5" xfId="46" builtinId="48"/>
    <cellStyle name="Cor 6" xfId="47" builtinId="49"/>
    <cellStyle name="20% - Cor 6" xfId="48" builtinId="50"/>
    <cellStyle name="40% - Cor 6" xfId="49" builtin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19049</xdr:colOff>
      <xdr:row>11</xdr:row>
      <xdr:rowOff>66676</xdr:rowOff>
    </xdr:from>
    <xdr:to>
      <xdr:col>13</xdr:col>
      <xdr:colOff>600074</xdr:colOff>
      <xdr:row>17</xdr:row>
      <xdr:rowOff>38099</xdr:rowOff>
    </xdr:to>
    <xdr:sp>
      <xdr:nvSpPr>
        <xdr:cNvPr id="2" name="CaixaDeTexto 8"/>
        <xdr:cNvSpPr txBox="1"/>
      </xdr:nvSpPr>
      <xdr:spPr>
        <a:xfrm>
          <a:off x="625475" y="2162175"/>
          <a:ext cx="7569835" cy="111379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PT" sz="1000">
              <a:solidFill>
                <a:sysClr val="windowText" lastClr="000000"/>
              </a:solidFill>
              <a:latin typeface="Arial" panose="020B0604020202020204" pitchFamily="7" charset="0"/>
              <a:cs typeface="Arial" panose="020B0604020202020204" pitchFamily="7" charset="0"/>
            </a:rPr>
            <a:t>Os</a:t>
          </a:r>
          <a:r>
            <a:rPr lang="pt-PT" sz="1000" baseline="0">
              <a:solidFill>
                <a:sysClr val="windowText" lastClr="000000"/>
              </a:solidFill>
              <a:latin typeface="Arial" panose="020B0604020202020204" pitchFamily="7" charset="0"/>
              <a:cs typeface="Arial" panose="020B0604020202020204" pitchFamily="7" charset="0"/>
            </a:rPr>
            <a:t> dados disponíveis neste documento dizem respeito às Estimativas anuais da população residente relativamente aos seguintes Índices: Índice de Envelhecimento, Índice de dependência de idosos, Índice de dependência de Jovens, Índice de dependência total, Índice de longevidade, Índice de Renovação da População em Idade Activa e Índice de potencialidade, desde o ano 2000 até 2020.</a:t>
          </a:r>
          <a:endParaRPr lang="pt-PT" sz="1000" baseline="0">
            <a:solidFill>
              <a:sysClr val="windowText" lastClr="000000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PT" sz="1000" baseline="0">
              <a:solidFill>
                <a:sysClr val="windowText" lastClr="000000"/>
              </a:solidFill>
              <a:latin typeface="Arial" panose="020B0604020202020204" pitchFamily="7" charset="0"/>
              <a:cs typeface="Arial" panose="020B0604020202020204" pitchFamily="7" charset="0"/>
            </a:rPr>
            <a:t>Os dados podem ser analisados por </a:t>
          </a:r>
          <a:r>
            <a:rPr lang="pt-PT" sz="1000" b="1" baseline="0">
              <a:solidFill>
                <a:sysClr val="windowText" lastClr="000000"/>
              </a:solidFill>
              <a:latin typeface="Arial" panose="020B0604020202020204" pitchFamily="7" charset="0"/>
              <a:cs typeface="Arial" panose="020B0604020202020204" pitchFamily="7" charset="0"/>
            </a:rPr>
            <a:t>Portugal, Área Metropolitana de Lisboa e Concelho de Lisboa</a:t>
          </a:r>
          <a:r>
            <a:rPr lang="pt-PT" sz="1000" b="0" baseline="0">
              <a:solidFill>
                <a:sysClr val="windowText" lastClr="000000"/>
              </a:solidFill>
              <a:latin typeface="Arial" panose="020B0604020202020204" pitchFamily="7" charset="0"/>
              <a:cs typeface="Arial" panose="020B0604020202020204" pitchFamily="7" charset="0"/>
            </a:rPr>
            <a:t>,</a:t>
          </a:r>
          <a:r>
            <a:rPr lang="pt-PT" sz="1000" b="1" baseline="0">
              <a:solidFill>
                <a:sysClr val="windowText" lastClr="000000"/>
              </a:solidFill>
              <a:latin typeface="Arial" panose="020B0604020202020204" pitchFamily="7" charset="0"/>
              <a:cs typeface="Arial" panose="020B0604020202020204" pitchFamily="7" charset="0"/>
            </a:rPr>
            <a:t> </a:t>
          </a:r>
          <a:r>
            <a:rPr lang="pt-PT" sz="1000" baseline="0">
              <a:solidFill>
                <a:sysClr val="windowText" lastClr="000000"/>
              </a:solidFill>
              <a:latin typeface="Arial" panose="020B0604020202020204" pitchFamily="7" charset="0"/>
              <a:cs typeface="Arial" panose="020B0604020202020204" pitchFamily="7" charset="0"/>
            </a:rPr>
            <a:t>permitindo comparar territórios, sendo disponibilizados pelo </a:t>
          </a:r>
          <a:r>
            <a:rPr lang="pt-PT" sz="1000" b="1" baseline="0">
              <a:solidFill>
                <a:sysClr val="windowText" lastClr="000000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Instituto Nacional de Estatística</a:t>
          </a:r>
          <a:r>
            <a:rPr lang="pt-PT" sz="1000" baseline="0">
              <a:solidFill>
                <a:sysClr val="windowText" lastClr="000000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 e os cálculos efectuados pelo </a:t>
          </a:r>
          <a:r>
            <a:rPr lang="pt-PT" sz="1000" b="1" baseline="0">
              <a:solidFill>
                <a:sysClr val="windowText" lastClr="000000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Observatório de luta contra a Pobreza na cidade de Lisboa</a:t>
          </a:r>
          <a:r>
            <a:rPr lang="pt-PT" sz="1000" baseline="0">
              <a:solidFill>
                <a:sysClr val="windowText" lastClr="000000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.</a:t>
          </a:r>
          <a:endParaRPr lang="pt-PT" sz="1000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6</xdr:col>
      <xdr:colOff>257175</xdr:colOff>
      <xdr:row>2</xdr:row>
      <xdr:rowOff>38100</xdr:rowOff>
    </xdr:from>
    <xdr:to>
      <xdr:col>9</xdr:col>
      <xdr:colOff>123825</xdr:colOff>
      <xdr:row>9</xdr:row>
      <xdr:rowOff>69437</xdr:rowOff>
    </xdr:to>
    <xdr:pic>
      <xdr:nvPicPr>
        <xdr:cNvPr id="3" name="Imagem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03625" y="419100"/>
          <a:ext cx="1687830" cy="1364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495300</xdr:colOff>
      <xdr:row>0</xdr:row>
      <xdr:rowOff>123825</xdr:rowOff>
    </xdr:from>
    <xdr:to>
      <xdr:col>1</xdr:col>
      <xdr:colOff>742950</xdr:colOff>
      <xdr:row>2</xdr:row>
      <xdr:rowOff>104775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95300" y="123825"/>
          <a:ext cx="854710" cy="3619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590550</xdr:colOff>
      <xdr:row>40</xdr:row>
      <xdr:rowOff>114300</xdr:rowOff>
    </xdr:from>
    <xdr:to>
      <xdr:col>1</xdr:col>
      <xdr:colOff>838200</xdr:colOff>
      <xdr:row>42</xdr:row>
      <xdr:rowOff>95250</xdr:rowOff>
    </xdr:to>
    <xdr:sp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590550" y="8639175"/>
          <a:ext cx="854710" cy="3619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352425</xdr:colOff>
      <xdr:row>0</xdr:row>
      <xdr:rowOff>152400</xdr:rowOff>
    </xdr:from>
    <xdr:to>
      <xdr:col>1</xdr:col>
      <xdr:colOff>600075</xdr:colOff>
      <xdr:row>2</xdr:row>
      <xdr:rowOff>133350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352425" y="152400"/>
          <a:ext cx="854710" cy="3619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403860</xdr:colOff>
      <xdr:row>34</xdr:row>
      <xdr:rowOff>40005</xdr:rowOff>
    </xdr:from>
    <xdr:to>
      <xdr:col>2</xdr:col>
      <xdr:colOff>26670</xdr:colOff>
      <xdr:row>36</xdr:row>
      <xdr:rowOff>20955</xdr:rowOff>
    </xdr:to>
    <xdr:sp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403860" y="6707505"/>
          <a:ext cx="836930" cy="3619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371475</xdr:colOff>
      <xdr:row>0</xdr:row>
      <xdr:rowOff>123825</xdr:rowOff>
    </xdr:from>
    <xdr:to>
      <xdr:col>2</xdr:col>
      <xdr:colOff>9525</xdr:colOff>
      <xdr:row>2</xdr:row>
      <xdr:rowOff>104775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371475" y="123825"/>
          <a:ext cx="852170" cy="3619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497205</xdr:colOff>
      <xdr:row>34</xdr:row>
      <xdr:rowOff>64770</xdr:rowOff>
    </xdr:from>
    <xdr:to>
      <xdr:col>2</xdr:col>
      <xdr:colOff>120015</xdr:colOff>
      <xdr:row>36</xdr:row>
      <xdr:rowOff>45720</xdr:rowOff>
    </xdr:to>
    <xdr:sp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497205" y="6741795"/>
          <a:ext cx="836930" cy="3619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381000</xdr:colOff>
      <xdr:row>33</xdr:row>
      <xdr:rowOff>114300</xdr:rowOff>
    </xdr:from>
    <xdr:to>
      <xdr:col>2</xdr:col>
      <xdr:colOff>19050</xdr:colOff>
      <xdr:row>35</xdr:row>
      <xdr:rowOff>95250</xdr:rowOff>
    </xdr:to>
    <xdr:sp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381000" y="6600825"/>
          <a:ext cx="852170" cy="3619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295275</xdr:colOff>
      <xdr:row>0</xdr:row>
      <xdr:rowOff>104775</xdr:rowOff>
    </xdr:from>
    <xdr:to>
      <xdr:col>1</xdr:col>
      <xdr:colOff>542925</xdr:colOff>
      <xdr:row>2</xdr:row>
      <xdr:rowOff>85725</xdr:rowOff>
    </xdr:to>
    <xdr:sp>
      <xdr:nvSpPr>
        <xdr:cNvPr id="4" name="Rectângulo 1">
          <a:hlinkClick xmlns:r="http://schemas.openxmlformats.org/officeDocument/2006/relationships" r:id="rId1"/>
        </xdr:cNvPr>
        <xdr:cNvSpPr/>
      </xdr:nvSpPr>
      <xdr:spPr>
        <a:xfrm>
          <a:off x="295275" y="104775"/>
          <a:ext cx="854710" cy="3619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381000</xdr:colOff>
      <xdr:row>34</xdr:row>
      <xdr:rowOff>15240</xdr:rowOff>
    </xdr:from>
    <xdr:to>
      <xdr:col>2</xdr:col>
      <xdr:colOff>19050</xdr:colOff>
      <xdr:row>35</xdr:row>
      <xdr:rowOff>179070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381000" y="6692265"/>
          <a:ext cx="852170" cy="35433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295275</xdr:colOff>
      <xdr:row>0</xdr:row>
      <xdr:rowOff>104775</xdr:rowOff>
    </xdr:from>
    <xdr:to>
      <xdr:col>1</xdr:col>
      <xdr:colOff>542925</xdr:colOff>
      <xdr:row>2</xdr:row>
      <xdr:rowOff>85725</xdr:rowOff>
    </xdr:to>
    <xdr:sp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295275" y="104775"/>
          <a:ext cx="854710" cy="3619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314325</xdr:colOff>
      <xdr:row>0</xdr:row>
      <xdr:rowOff>114300</xdr:rowOff>
    </xdr:from>
    <xdr:to>
      <xdr:col>1</xdr:col>
      <xdr:colOff>561975</xdr:colOff>
      <xdr:row>2</xdr:row>
      <xdr:rowOff>95250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314325" y="114300"/>
          <a:ext cx="854710" cy="3619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373380</xdr:colOff>
      <xdr:row>33</xdr:row>
      <xdr:rowOff>104775</xdr:rowOff>
    </xdr:from>
    <xdr:to>
      <xdr:col>2</xdr:col>
      <xdr:colOff>11430</xdr:colOff>
      <xdr:row>35</xdr:row>
      <xdr:rowOff>85725</xdr:rowOff>
    </xdr:to>
    <xdr:sp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373380" y="6562725"/>
          <a:ext cx="852170" cy="3619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352425</xdr:colOff>
      <xdr:row>0</xdr:row>
      <xdr:rowOff>95250</xdr:rowOff>
    </xdr:from>
    <xdr:to>
      <xdr:col>1</xdr:col>
      <xdr:colOff>600075</xdr:colOff>
      <xdr:row>2</xdr:row>
      <xdr:rowOff>76200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352425" y="95250"/>
          <a:ext cx="854710" cy="3619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434340</xdr:colOff>
      <xdr:row>33</xdr:row>
      <xdr:rowOff>135255</xdr:rowOff>
    </xdr:from>
    <xdr:to>
      <xdr:col>2</xdr:col>
      <xdr:colOff>72390</xdr:colOff>
      <xdr:row>35</xdr:row>
      <xdr:rowOff>116205</xdr:rowOff>
    </xdr:to>
    <xdr:sp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434340" y="6585585"/>
          <a:ext cx="852170" cy="3619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352425</xdr:colOff>
      <xdr:row>0</xdr:row>
      <xdr:rowOff>95250</xdr:rowOff>
    </xdr:from>
    <xdr:to>
      <xdr:col>1</xdr:col>
      <xdr:colOff>600075</xdr:colOff>
      <xdr:row>2</xdr:row>
      <xdr:rowOff>76200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352425" y="95250"/>
          <a:ext cx="854710" cy="3619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419100</xdr:colOff>
      <xdr:row>34</xdr:row>
      <xdr:rowOff>66675</xdr:rowOff>
    </xdr:from>
    <xdr:to>
      <xdr:col>2</xdr:col>
      <xdr:colOff>57150</xdr:colOff>
      <xdr:row>36</xdr:row>
      <xdr:rowOff>47625</xdr:rowOff>
    </xdr:to>
    <xdr:sp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419100" y="6707505"/>
          <a:ext cx="852170" cy="3619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ceder\AppData\Local\Packages\microsoft.windowscommunicationsapps_8wekyb3d8bbwe\LocalState\Files\S0\1245\Attachments\Estimativas-da-popula&#231;&#227;o_popula&#231;&#227;o-residente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Conceitos"/>
      <sheetName val="Pop. Residente_EA_Genero"/>
      <sheetName val="Pop. Residente_EA_Idade"/>
    </sheetNames>
    <sheetDataSet>
      <sheetData sheetId="0" refreshError="1"/>
      <sheetData sheetId="1" refreshError="1"/>
      <sheetData sheetId="2" refreshError="1"/>
      <sheetData sheetId="3" refreshError="1">
        <row r="34">
          <cell r="D34">
            <v>84807</v>
          </cell>
          <cell r="E34">
            <v>43023</v>
          </cell>
          <cell r="F34">
            <v>237635</v>
          </cell>
          <cell r="G34">
            <v>144050</v>
          </cell>
        </row>
        <row r="34">
          <cell r="I34">
            <v>77513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N32"/>
  <sheetViews>
    <sheetView showRowColHeaders="0" tabSelected="1" workbookViewId="0">
      <selection activeCell="A1" sqref="A1"/>
    </sheetView>
  </sheetViews>
  <sheetFormatPr defaultColWidth="9.1047619047619" defaultRowHeight="15"/>
  <cols>
    <col min="1" max="1" width="9.1047619047619" style="1"/>
    <col min="2" max="2" width="4.66666666666667" style="1" customWidth="1"/>
    <col min="3" max="16384" width="9.1047619047619" style="1"/>
  </cols>
  <sheetData>
    <row r="2" spans="2:14">
      <c r="B2" s="73"/>
      <c r="C2" s="73"/>
      <c r="E2" s="73"/>
      <c r="F2" s="73"/>
      <c r="G2" s="73"/>
      <c r="H2" s="73"/>
      <c r="I2" s="73"/>
      <c r="J2" s="65"/>
      <c r="K2" s="65"/>
      <c r="L2" s="65"/>
      <c r="M2" s="65"/>
      <c r="N2" s="65"/>
    </row>
    <row r="3" spans="2:14">
      <c r="B3" s="73"/>
      <c r="C3" s="73"/>
      <c r="D3" s="73"/>
      <c r="E3" s="73"/>
      <c r="F3" s="73"/>
      <c r="G3" s="73"/>
      <c r="H3" s="73"/>
      <c r="I3" s="73"/>
      <c r="J3" s="65"/>
      <c r="K3" s="65"/>
      <c r="L3" s="65"/>
      <c r="M3" s="65"/>
      <c r="N3" s="65"/>
    </row>
    <row r="4" spans="2:14">
      <c r="B4" s="73"/>
      <c r="C4" s="73"/>
      <c r="D4" s="73"/>
      <c r="E4" s="73"/>
      <c r="F4" s="73"/>
      <c r="G4" s="73"/>
      <c r="H4" s="73"/>
      <c r="I4" s="73"/>
      <c r="J4" s="65"/>
      <c r="K4" s="65"/>
      <c r="L4" s="65"/>
      <c r="M4" s="65"/>
      <c r="N4" s="65"/>
    </row>
    <row r="5" spans="2:9">
      <c r="B5" s="74"/>
      <c r="C5" s="74"/>
      <c r="D5" s="74"/>
      <c r="E5" s="74"/>
      <c r="F5" s="74"/>
      <c r="G5" s="74"/>
      <c r="H5" s="74"/>
      <c r="I5" s="74"/>
    </row>
    <row r="6" spans="2:9">
      <c r="B6" s="74"/>
      <c r="C6" s="74"/>
      <c r="D6" s="74"/>
      <c r="E6" s="74"/>
      <c r="F6" s="74"/>
      <c r="G6" s="74"/>
      <c r="H6" s="74"/>
      <c r="I6" s="74"/>
    </row>
    <row r="7" spans="2:9">
      <c r="B7" s="74"/>
      <c r="C7" s="74"/>
      <c r="D7" s="74"/>
      <c r="E7" s="74"/>
      <c r="F7" s="74"/>
      <c r="G7" s="74"/>
      <c r="H7" s="74"/>
      <c r="I7" s="74"/>
    </row>
    <row r="8" spans="2:9">
      <c r="B8" s="75"/>
      <c r="C8" s="74"/>
      <c r="D8" s="74"/>
      <c r="E8" s="74"/>
      <c r="F8" s="74"/>
      <c r="G8" s="74"/>
      <c r="H8" s="74"/>
      <c r="I8" s="74"/>
    </row>
    <row r="9" spans="2:9">
      <c r="B9" s="74"/>
      <c r="C9" s="74"/>
      <c r="D9" s="74"/>
      <c r="E9" s="74"/>
      <c r="F9" s="74"/>
      <c r="G9" s="74"/>
      <c r="H9" s="74"/>
      <c r="I9" s="74"/>
    </row>
    <row r="10" spans="2:9">
      <c r="B10" s="74"/>
      <c r="C10" s="74"/>
      <c r="D10" s="74"/>
      <c r="E10" s="74"/>
      <c r="F10" s="74"/>
      <c r="G10" s="74"/>
      <c r="H10" s="74"/>
      <c r="I10" s="74"/>
    </row>
    <row r="11" spans="2:14">
      <c r="B11" s="76" t="s">
        <v>0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  <row r="12" spans="2:9">
      <c r="B12" s="74"/>
      <c r="C12" s="74"/>
      <c r="D12" s="74"/>
      <c r="E12" s="74"/>
      <c r="F12" s="74"/>
      <c r="G12" s="74"/>
      <c r="H12" s="74"/>
      <c r="I12" s="74"/>
    </row>
    <row r="13" spans="2:9">
      <c r="B13" s="74"/>
      <c r="C13" s="74"/>
      <c r="D13" s="74"/>
      <c r="E13" s="74"/>
      <c r="F13" s="74"/>
      <c r="G13" s="74"/>
      <c r="H13" s="74"/>
      <c r="I13" s="74"/>
    </row>
    <row r="14" spans="2:9">
      <c r="B14" s="74"/>
      <c r="C14" s="74"/>
      <c r="D14" s="74"/>
      <c r="E14" s="74"/>
      <c r="F14" s="74"/>
      <c r="G14" s="74"/>
      <c r="H14" s="74"/>
      <c r="I14" s="74"/>
    </row>
    <row r="15" spans="2:9">
      <c r="B15" s="74"/>
      <c r="C15" s="74"/>
      <c r="D15" s="74"/>
      <c r="E15" s="74"/>
      <c r="F15" s="74"/>
      <c r="G15" s="74"/>
      <c r="H15" s="74"/>
      <c r="I15" s="74"/>
    </row>
    <row r="16" spans="2:9">
      <c r="B16" s="74"/>
      <c r="C16" s="74"/>
      <c r="D16" s="74"/>
      <c r="E16" s="74"/>
      <c r="F16" s="74"/>
      <c r="G16" s="74"/>
      <c r="H16" s="74"/>
      <c r="I16" s="74"/>
    </row>
    <row r="17" spans="8:9">
      <c r="H17" s="74"/>
      <c r="I17" s="74"/>
    </row>
    <row r="18" spans="8:9">
      <c r="H18" s="74"/>
      <c r="I18" s="74"/>
    </row>
    <row r="19" spans="2:2">
      <c r="B19" s="77" t="s">
        <v>1</v>
      </c>
    </row>
    <row r="21" spans="2:3">
      <c r="B21" s="78" t="s">
        <v>2</v>
      </c>
      <c r="C21" s="79" t="s">
        <v>3</v>
      </c>
    </row>
    <row r="22" spans="2:3">
      <c r="B22" s="78" t="s">
        <v>4</v>
      </c>
      <c r="C22" s="79" t="s">
        <v>5</v>
      </c>
    </row>
    <row r="23" spans="2:3">
      <c r="B23" s="78" t="s">
        <v>6</v>
      </c>
      <c r="C23" s="79" t="s">
        <v>7</v>
      </c>
    </row>
    <row r="24" spans="2:3">
      <c r="B24" s="78" t="s">
        <v>8</v>
      </c>
      <c r="C24" s="79" t="s">
        <v>9</v>
      </c>
    </row>
    <row r="25" spans="2:3">
      <c r="B25" s="78" t="s">
        <v>10</v>
      </c>
      <c r="C25" s="79" t="s">
        <v>11</v>
      </c>
    </row>
    <row r="26" spans="2:3">
      <c r="B26" s="78" t="s">
        <v>12</v>
      </c>
      <c r="C26" s="80" t="s">
        <v>13</v>
      </c>
    </row>
    <row r="27" spans="2:3">
      <c r="B27" s="78" t="s">
        <v>14</v>
      </c>
      <c r="C27" s="79" t="s">
        <v>15</v>
      </c>
    </row>
    <row r="28" spans="2:2">
      <c r="B28" s="81"/>
    </row>
    <row r="29" customHeight="1" spans="3:14">
      <c r="C29" s="82" t="s">
        <v>16</v>
      </c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</row>
    <row r="30" spans="2:14">
      <c r="B30" s="81" t="s">
        <v>17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</row>
    <row r="31" spans="3:14"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</row>
    <row r="32" spans="3:14"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</row>
  </sheetData>
  <mergeCells count="2">
    <mergeCell ref="B11:N11"/>
    <mergeCell ref="C29:N32"/>
  </mergeCells>
  <hyperlinks>
    <hyperlink ref="C21" location="'Í. envelhecimento'!A1" display="Índice de envelhecimento"/>
    <hyperlink ref="C22" location="'Í. dependencia idosos'!A1" display="Índice de dependência de idosos"/>
    <hyperlink ref="C23" location="'Í. dependencia jovens'!A1" display="Índice de dependência de Jovens"/>
    <hyperlink ref="C25" location="'Í. longevidade'!A1" display="Índice de Longevidade"/>
    <hyperlink ref="C26" location="'Í. Renovação pop idade activa '!A1" display="Índice de Renovação da População em Idade Activa"/>
    <hyperlink ref="C24" location="'Í. dependencia total'!A1" display="Índice de Dependência Total"/>
    <hyperlink ref="C27" location="'Í. Potencialidade'!A1" display=" Índice de Potencialidade"/>
  </hyperlinks>
  <pageMargins left="0.7" right="0.7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5:P31"/>
  <sheetViews>
    <sheetView showRowColHeaders="0" topLeftCell="A7" workbookViewId="0">
      <selection activeCell="C10" sqref="C10:P11"/>
    </sheetView>
  </sheetViews>
  <sheetFormatPr defaultColWidth="9.1047619047619" defaultRowHeight="15"/>
  <cols>
    <col min="1" max="1" width="9.1047619047619" style="1"/>
    <col min="2" max="2" width="33.1047619047619" style="1" customWidth="1"/>
    <col min="3" max="3" width="9.1047619047619" style="65"/>
    <col min="4" max="16384" width="9.1047619047619" style="1"/>
  </cols>
  <sheetData>
    <row r="5" spans="2:2">
      <c r="B5" s="66" t="s">
        <v>18</v>
      </c>
    </row>
    <row r="7" spans="2:15">
      <c r="B7" s="67" t="s">
        <v>19</v>
      </c>
      <c r="C7" s="68" t="s">
        <v>20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</row>
    <row r="8" ht="19.5" customHeight="1" spans="2:15"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</row>
    <row r="10" spans="2:16">
      <c r="B10" s="67" t="s">
        <v>21</v>
      </c>
      <c r="C10" s="69" t="s">
        <v>22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</row>
    <row r="11" spans="2:16">
      <c r="B11" s="67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2:4">
      <c r="B12" s="70"/>
      <c r="D12" s="71"/>
    </row>
    <row r="13" customHeight="1" spans="2:16">
      <c r="B13" s="67" t="s">
        <v>23</v>
      </c>
      <c r="C13" s="69" t="s">
        <v>24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</row>
    <row r="14" ht="23.25" customHeight="1" spans="2:16">
      <c r="B14" s="67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ht="23.25" customHeight="1" spans="2:16">
      <c r="B15" s="70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</row>
    <row r="16" ht="23.25" customHeight="1" spans="2:16">
      <c r="B16" s="67" t="s">
        <v>25</v>
      </c>
      <c r="C16" s="69" t="s">
        <v>26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ht="23.25" customHeight="1" spans="2:16">
      <c r="B17" s="67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</row>
    <row r="19" customHeight="1" spans="2:14">
      <c r="B19" s="67" t="s">
        <v>27</v>
      </c>
      <c r="C19" s="69" t="s">
        <v>28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ht="18.75" customHeight="1" spans="2:14">
      <c r="B20" s="67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2" customHeight="1" spans="2:14">
      <c r="B22" s="72" t="s">
        <v>29</v>
      </c>
      <c r="C22" s="69" t="s">
        <v>30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</row>
    <row r="23" ht="25.5" customHeight="1" spans="2:14">
      <c r="B23" s="72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</row>
    <row r="26" spans="2:14">
      <c r="B26" s="72" t="s">
        <v>31</v>
      </c>
      <c r="C26" s="69" t="s">
        <v>32</v>
      </c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</row>
    <row r="27" ht="34.5" customHeight="1" spans="2:14">
      <c r="B27" s="72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</row>
    <row r="30" spans="2:14">
      <c r="B30" s="72" t="s">
        <v>33</v>
      </c>
      <c r="C30" s="69" t="s">
        <v>34</v>
      </c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</row>
    <row r="31" spans="2:14">
      <c r="B31" s="72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</row>
  </sheetData>
  <mergeCells count="17">
    <mergeCell ref="B7:B8"/>
    <mergeCell ref="B10:B11"/>
    <mergeCell ref="B13:B14"/>
    <mergeCell ref="B16:B17"/>
    <mergeCell ref="B19:B20"/>
    <mergeCell ref="B22:B23"/>
    <mergeCell ref="B26:B27"/>
    <mergeCell ref="B30:B31"/>
    <mergeCell ref="C30:N31"/>
    <mergeCell ref="C22:N23"/>
    <mergeCell ref="C16:N17"/>
    <mergeCell ref="O16:P17"/>
    <mergeCell ref="C26:N27"/>
    <mergeCell ref="C10:P11"/>
    <mergeCell ref="C7:O8"/>
    <mergeCell ref="C13:P14"/>
    <mergeCell ref="C19:N20"/>
  </mergeCells>
  <pageMargins left="0.7" right="0.7" top="0.75" bottom="0.75" header="0.3" footer="0.3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H32"/>
  <sheetViews>
    <sheetView showRowColHeaders="0" topLeftCell="A12" workbookViewId="0">
      <selection activeCell="H32" sqref="H32"/>
    </sheetView>
  </sheetViews>
  <sheetFormatPr defaultColWidth="9.1047619047619" defaultRowHeight="15" outlineLevelCol="7"/>
  <cols>
    <col min="1" max="2" width="9.1047619047619" style="1"/>
    <col min="3" max="4" width="13" style="1"/>
    <col min="5" max="6" width="9" style="1" customWidth="1"/>
    <col min="7" max="7" width="11" style="1"/>
    <col min="8" max="16384" width="9.1047619047619" style="1"/>
  </cols>
  <sheetData>
    <row r="5" ht="16.5" customHeight="1" spans="1:8">
      <c r="A5" s="2" t="s">
        <v>35</v>
      </c>
      <c r="B5" s="3" t="s">
        <v>36</v>
      </c>
      <c r="C5" s="3"/>
      <c r="D5" s="3"/>
      <c r="E5" s="3"/>
      <c r="F5" s="3"/>
      <c r="G5" s="3"/>
      <c r="H5" s="3"/>
    </row>
    <row r="6" customHeight="1" spans="2:2">
      <c r="B6" s="4" t="s">
        <v>37</v>
      </c>
    </row>
    <row r="7" customHeight="1" spans="2:2">
      <c r="B7" s="5" t="s">
        <v>38</v>
      </c>
    </row>
    <row r="8" customHeight="1" spans="2:2">
      <c r="B8" s="5" t="s">
        <v>39</v>
      </c>
    </row>
    <row r="10" ht="21" customHeight="1" spans="2:8">
      <c r="B10" s="6" t="s">
        <v>40</v>
      </c>
      <c r="C10" s="6"/>
      <c r="D10" s="6"/>
      <c r="E10" s="6"/>
      <c r="F10" s="6"/>
      <c r="G10" s="6"/>
      <c r="H10" s="6"/>
    </row>
    <row r="11" ht="22.5" spans="2:8">
      <c r="B11" s="7" t="s">
        <v>41</v>
      </c>
      <c r="C11" s="8" t="s">
        <v>42</v>
      </c>
      <c r="D11" s="8" t="s">
        <v>43</v>
      </c>
      <c r="E11" s="8" t="s">
        <v>44</v>
      </c>
      <c r="F11" s="8" t="s">
        <v>43</v>
      </c>
      <c r="G11" s="8" t="s">
        <v>45</v>
      </c>
      <c r="H11" s="8" t="s">
        <v>43</v>
      </c>
    </row>
    <row r="12" spans="2:8">
      <c r="B12" s="9">
        <v>2000</v>
      </c>
      <c r="C12" s="51">
        <v>100.6</v>
      </c>
      <c r="D12" s="51"/>
      <c r="E12" s="51">
        <v>101.9</v>
      </c>
      <c r="F12" s="52"/>
      <c r="G12" s="53">
        <v>200</v>
      </c>
      <c r="H12" s="8"/>
    </row>
    <row r="13" spans="2:8">
      <c r="B13" s="9">
        <v>2001</v>
      </c>
      <c r="C13" s="51">
        <v>102.6</v>
      </c>
      <c r="D13" s="54">
        <f>C13-C12</f>
        <v>2</v>
      </c>
      <c r="E13" s="51">
        <v>102.4</v>
      </c>
      <c r="F13" s="55">
        <f>E13-E12</f>
        <v>0.5</v>
      </c>
      <c r="G13" s="53">
        <v>197.5</v>
      </c>
      <c r="H13" s="56">
        <f>G13-G12</f>
        <v>-2.5</v>
      </c>
    </row>
    <row r="14" spans="2:8">
      <c r="B14" s="9">
        <v>2002</v>
      </c>
      <c r="C14" s="51">
        <v>104</v>
      </c>
      <c r="D14" s="54">
        <f t="shared" ref="D14:D16" si="0">C14-C13</f>
        <v>1.40000000000001</v>
      </c>
      <c r="E14" s="51">
        <v>102.5</v>
      </c>
      <c r="F14" s="55">
        <f t="shared" ref="F14:F17" si="1">E14-E13</f>
        <v>0.0999999999999943</v>
      </c>
      <c r="G14" s="53">
        <v>195.1</v>
      </c>
      <c r="H14" s="56">
        <f t="shared" ref="H14:H17" si="2">G14-G13</f>
        <v>-2.40000000000001</v>
      </c>
    </row>
    <row r="15" spans="2:8">
      <c r="B15" s="9">
        <v>2003</v>
      </c>
      <c r="C15" s="51">
        <v>105.5</v>
      </c>
      <c r="D15" s="54">
        <f t="shared" si="0"/>
        <v>1.5</v>
      </c>
      <c r="E15" s="51">
        <v>103.2</v>
      </c>
      <c r="F15" s="55">
        <f t="shared" si="1"/>
        <v>0.700000000000003</v>
      </c>
      <c r="G15" s="53">
        <v>194.2</v>
      </c>
      <c r="H15" s="56">
        <f t="shared" si="2"/>
        <v>-0.900000000000006</v>
      </c>
    </row>
    <row r="16" spans="2:8">
      <c r="B16" s="9">
        <v>2004</v>
      </c>
      <c r="C16" s="51">
        <v>107.6</v>
      </c>
      <c r="D16" s="54">
        <f t="shared" si="0"/>
        <v>2.09999999999999</v>
      </c>
      <c r="E16" s="51">
        <v>104.5</v>
      </c>
      <c r="F16" s="55">
        <f t="shared" si="1"/>
        <v>1.3</v>
      </c>
      <c r="G16" s="53">
        <v>195.3</v>
      </c>
      <c r="H16" s="57">
        <f t="shared" si="2"/>
        <v>1.10000000000002</v>
      </c>
    </row>
    <row r="17" spans="2:8">
      <c r="B17" s="9">
        <v>2005</v>
      </c>
      <c r="C17" s="51">
        <v>109.3</v>
      </c>
      <c r="D17" s="54">
        <f>(C17-C16)</f>
        <v>1.7</v>
      </c>
      <c r="E17" s="51">
        <v>105.7</v>
      </c>
      <c r="F17" s="55">
        <f t="shared" si="1"/>
        <v>1.2</v>
      </c>
      <c r="G17" s="53">
        <v>196.1</v>
      </c>
      <c r="H17" s="57">
        <f t="shared" si="2"/>
        <v>0.799999999999983</v>
      </c>
    </row>
    <row r="18" spans="2:8">
      <c r="B18" s="9">
        <v>2006</v>
      </c>
      <c r="C18" s="51">
        <v>111.5</v>
      </c>
      <c r="D18" s="54">
        <f t="shared" ref="D18:D32" si="3">(C18-C17)</f>
        <v>2.2</v>
      </c>
      <c r="E18" s="51">
        <v>107.3</v>
      </c>
      <c r="F18" s="55">
        <f t="shared" ref="F18:F32" si="4">E18-E17</f>
        <v>1.59999999999999</v>
      </c>
      <c r="G18" s="53">
        <v>197.5</v>
      </c>
      <c r="H18" s="57">
        <f t="shared" ref="H18:H32" si="5">G18-G17</f>
        <v>1.40000000000001</v>
      </c>
    </row>
    <row r="19" spans="2:8">
      <c r="B19" s="9">
        <v>2007</v>
      </c>
      <c r="C19" s="58">
        <v>113.8</v>
      </c>
      <c r="D19" s="54">
        <f t="shared" si="3"/>
        <v>2.3</v>
      </c>
      <c r="E19" s="58">
        <v>109</v>
      </c>
      <c r="F19" s="55">
        <f t="shared" si="4"/>
        <v>1.7</v>
      </c>
      <c r="G19" s="59">
        <v>198.9</v>
      </c>
      <c r="H19" s="57">
        <f t="shared" si="5"/>
        <v>1.40000000000001</v>
      </c>
    </row>
    <row r="20" spans="2:8">
      <c r="B20" s="9">
        <v>2008</v>
      </c>
      <c r="C20" s="58">
        <v>116.4</v>
      </c>
      <c r="D20" s="54">
        <f t="shared" si="3"/>
        <v>2.60000000000001</v>
      </c>
      <c r="E20" s="58">
        <v>111</v>
      </c>
      <c r="F20" s="55">
        <f t="shared" si="4"/>
        <v>2</v>
      </c>
      <c r="G20" s="59">
        <v>199.6</v>
      </c>
      <c r="H20" s="57">
        <f t="shared" si="5"/>
        <v>0.699999999999989</v>
      </c>
    </row>
    <row r="21" spans="2:8">
      <c r="B21" s="9">
        <v>2009</v>
      </c>
      <c r="C21" s="58">
        <v>119.3</v>
      </c>
      <c r="D21" s="54">
        <f t="shared" si="3"/>
        <v>2.89999999999999</v>
      </c>
      <c r="E21" s="58">
        <v>113.5</v>
      </c>
      <c r="F21" s="55">
        <f t="shared" si="4"/>
        <v>2.5</v>
      </c>
      <c r="G21" s="59">
        <v>199.2</v>
      </c>
      <c r="H21" s="56">
        <f t="shared" si="5"/>
        <v>-0.400000000000006</v>
      </c>
    </row>
    <row r="22" spans="2:8">
      <c r="B22" s="9">
        <v>2010</v>
      </c>
      <c r="C22" s="58">
        <v>123.9</v>
      </c>
      <c r="D22" s="54">
        <f t="shared" si="3"/>
        <v>4.60000000000001</v>
      </c>
      <c r="E22" s="58">
        <v>117.4</v>
      </c>
      <c r="F22" s="55">
        <f t="shared" si="4"/>
        <v>3.90000000000001</v>
      </c>
      <c r="G22" s="59">
        <v>201.2</v>
      </c>
      <c r="H22" s="57">
        <f t="shared" si="5"/>
        <v>2</v>
      </c>
    </row>
    <row r="23" spans="2:8">
      <c r="B23" s="9">
        <v>2011</v>
      </c>
      <c r="C23" s="58">
        <v>127.6</v>
      </c>
      <c r="D23" s="54">
        <f t="shared" si="3"/>
        <v>3.69999999999999</v>
      </c>
      <c r="E23" s="58">
        <v>119.7</v>
      </c>
      <c r="F23" s="55">
        <f t="shared" si="4"/>
        <v>2.3</v>
      </c>
      <c r="G23" s="59">
        <v>197.1</v>
      </c>
      <c r="H23" s="56">
        <f t="shared" si="5"/>
        <v>-4.09999999999999</v>
      </c>
    </row>
    <row r="24" spans="2:8">
      <c r="B24" s="9">
        <v>2012</v>
      </c>
      <c r="C24" s="58">
        <v>131.1</v>
      </c>
      <c r="D24" s="54">
        <f t="shared" si="3"/>
        <v>3.5</v>
      </c>
      <c r="E24" s="58">
        <v>122.1</v>
      </c>
      <c r="F24" s="55">
        <f t="shared" si="4"/>
        <v>2.39999999999999</v>
      </c>
      <c r="G24" s="59">
        <v>194.6</v>
      </c>
      <c r="H24" s="56">
        <f t="shared" si="5"/>
        <v>-2.5</v>
      </c>
    </row>
    <row r="25" spans="2:8">
      <c r="B25" s="9">
        <v>2013</v>
      </c>
      <c r="C25" s="58">
        <v>136</v>
      </c>
      <c r="D25" s="54">
        <f t="shared" si="3"/>
        <v>4.90000000000001</v>
      </c>
      <c r="E25" s="58">
        <v>125.4</v>
      </c>
      <c r="F25" s="55">
        <f t="shared" si="4"/>
        <v>3.30000000000001</v>
      </c>
      <c r="G25" s="59">
        <v>191.3</v>
      </c>
      <c r="H25" s="56">
        <f t="shared" si="5"/>
        <v>-3.29999999999998</v>
      </c>
    </row>
    <row r="26" spans="2:8">
      <c r="B26" s="9">
        <v>2014</v>
      </c>
      <c r="C26" s="58">
        <v>141.3</v>
      </c>
      <c r="D26" s="54">
        <f t="shared" si="3"/>
        <v>5.30000000000001</v>
      </c>
      <c r="E26" s="58">
        <v>128.5</v>
      </c>
      <c r="F26" s="55">
        <f t="shared" si="4"/>
        <v>3.09999999999999</v>
      </c>
      <c r="G26" s="59">
        <v>189.3</v>
      </c>
      <c r="H26" s="56">
        <f t="shared" si="5"/>
        <v>-2</v>
      </c>
    </row>
    <row r="27" spans="2:8">
      <c r="B27" s="9">
        <v>2015</v>
      </c>
      <c r="C27" s="58">
        <v>146.5</v>
      </c>
      <c r="D27" s="54">
        <f t="shared" si="3"/>
        <v>5.19999999999999</v>
      </c>
      <c r="E27" s="58">
        <v>131.7</v>
      </c>
      <c r="F27" s="55">
        <f t="shared" si="4"/>
        <v>3.19999999999999</v>
      </c>
      <c r="G27" s="59">
        <v>187</v>
      </c>
      <c r="H27" s="56">
        <f t="shared" si="5"/>
        <v>-2.30000000000001</v>
      </c>
    </row>
    <row r="28" spans="2:8">
      <c r="B28" s="9">
        <v>2016</v>
      </c>
      <c r="C28" s="58">
        <v>150.9</v>
      </c>
      <c r="D28" s="54">
        <f t="shared" si="3"/>
        <v>4.40000000000001</v>
      </c>
      <c r="E28" s="58">
        <v>133.7</v>
      </c>
      <c r="F28" s="55">
        <f t="shared" si="4"/>
        <v>2</v>
      </c>
      <c r="G28" s="59">
        <v>182</v>
      </c>
      <c r="H28" s="56">
        <f t="shared" si="5"/>
        <v>-5</v>
      </c>
    </row>
    <row r="29" spans="2:8">
      <c r="B29" s="9">
        <v>2017</v>
      </c>
      <c r="C29" s="58">
        <v>155.4</v>
      </c>
      <c r="D29" s="54">
        <f t="shared" si="3"/>
        <v>4.5</v>
      </c>
      <c r="E29" s="58">
        <v>135.8</v>
      </c>
      <c r="F29" s="55">
        <f t="shared" si="4"/>
        <v>2.10000000000002</v>
      </c>
      <c r="G29" s="59">
        <v>177.6</v>
      </c>
      <c r="H29" s="56">
        <f t="shared" si="5"/>
        <v>-4.40000000000001</v>
      </c>
    </row>
    <row r="30" spans="2:8">
      <c r="B30" s="9">
        <v>2018</v>
      </c>
      <c r="C30" s="58">
        <v>159.4</v>
      </c>
      <c r="D30" s="54">
        <f t="shared" si="3"/>
        <v>4</v>
      </c>
      <c r="E30" s="58">
        <v>137.5</v>
      </c>
      <c r="F30" s="55">
        <f t="shared" si="4"/>
        <v>1.69999999999999</v>
      </c>
      <c r="G30" s="59">
        <v>173.3</v>
      </c>
      <c r="H30" s="56">
        <f t="shared" si="5"/>
        <v>-4.29999999999998</v>
      </c>
    </row>
    <row r="31" spans="2:8">
      <c r="B31" s="9">
        <v>2019</v>
      </c>
      <c r="C31" s="60">
        <v>163.238975364803</v>
      </c>
      <c r="D31" s="61">
        <f t="shared" si="3"/>
        <v>3.83897536480299</v>
      </c>
      <c r="E31" s="60">
        <v>139.015427245637</v>
      </c>
      <c r="F31" s="62">
        <f t="shared" si="4"/>
        <v>1.515427245637</v>
      </c>
      <c r="G31" s="63">
        <v>169.856261865176</v>
      </c>
      <c r="H31" s="64">
        <f t="shared" si="5"/>
        <v>-3.443738134824</v>
      </c>
    </row>
    <row r="32" spans="2:8">
      <c r="B32" s="9">
        <v>2020</v>
      </c>
      <c r="C32" s="60">
        <v>167</v>
      </c>
      <c r="D32" s="61">
        <f t="shared" si="3"/>
        <v>3.761024635197</v>
      </c>
      <c r="E32" s="60">
        <v>141.2</v>
      </c>
      <c r="F32" s="62">
        <f t="shared" si="4"/>
        <v>2.18457275436299</v>
      </c>
      <c r="G32" s="63">
        <v>167.2</v>
      </c>
      <c r="H32" s="64">
        <f t="shared" si="5"/>
        <v>-2.65626186517602</v>
      </c>
    </row>
  </sheetData>
  <mergeCells count="2">
    <mergeCell ref="B5:H5"/>
    <mergeCell ref="B10:H10"/>
  </mergeCells>
  <pageMargins left="0.7" right="0.7" top="0.75" bottom="0.75" header="0.3" footer="0.3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T32"/>
  <sheetViews>
    <sheetView showRowColHeaders="0" topLeftCell="A4" workbookViewId="0">
      <selection activeCell="B9" sqref="B9"/>
    </sheetView>
  </sheetViews>
  <sheetFormatPr defaultColWidth="9.1047619047619" defaultRowHeight="15"/>
  <cols>
    <col min="1" max="2" width="9.1047619047619" style="1"/>
    <col min="3" max="3" width="11" style="1"/>
    <col min="4" max="4" width="9.33333333333333" style="1"/>
    <col min="5" max="5" width="11" style="1"/>
    <col min="6" max="6" width="9.33333333333333" style="1"/>
    <col min="7" max="7" width="9.1047619047619" style="1"/>
    <col min="8" max="8" width="10.1047619047619" style="1"/>
    <col min="9" max="16384" width="9.1047619047619" style="1"/>
  </cols>
  <sheetData>
    <row r="5" spans="1:8">
      <c r="A5" s="2" t="s">
        <v>4</v>
      </c>
      <c r="B5" s="3" t="s">
        <v>46</v>
      </c>
      <c r="C5" s="3"/>
      <c r="D5" s="3"/>
      <c r="E5" s="3"/>
      <c r="F5" s="3"/>
      <c r="G5" s="3"/>
      <c r="H5" s="3"/>
    </row>
    <row r="6" spans="2:2">
      <c r="B6" s="4" t="s">
        <v>37</v>
      </c>
    </row>
    <row r="7" spans="2:2">
      <c r="B7" s="5" t="s">
        <v>38</v>
      </c>
    </row>
    <row r="8" spans="2:3">
      <c r="B8" s="5" t="s">
        <v>39</v>
      </c>
      <c r="C8" s="5"/>
    </row>
    <row r="9" spans="2:2">
      <c r="B9" s="5"/>
    </row>
    <row r="10" ht="21" customHeight="1" spans="2:8">
      <c r="B10" s="6" t="s">
        <v>46</v>
      </c>
      <c r="C10" s="6"/>
      <c r="D10" s="6"/>
      <c r="E10" s="6"/>
      <c r="F10" s="6"/>
      <c r="G10" s="6"/>
      <c r="H10" s="6"/>
    </row>
    <row r="11" ht="24.75" customHeight="1" spans="2:8">
      <c r="B11" s="7" t="s">
        <v>41</v>
      </c>
      <c r="C11" s="8" t="s">
        <v>42</v>
      </c>
      <c r="D11" s="8" t="s">
        <v>43</v>
      </c>
      <c r="E11" s="8" t="s">
        <v>44</v>
      </c>
      <c r="F11" s="8" t="s">
        <v>43</v>
      </c>
      <c r="G11" s="8" t="s">
        <v>47</v>
      </c>
      <c r="H11" s="8" t="s">
        <v>43</v>
      </c>
    </row>
    <row r="12" customHeight="1" spans="2:8">
      <c r="B12" s="9">
        <v>2000</v>
      </c>
      <c r="C12" s="37">
        <v>24.2</v>
      </c>
      <c r="D12" s="37"/>
      <c r="E12" s="37">
        <v>22.1</v>
      </c>
      <c r="F12" s="37"/>
      <c r="G12" s="39">
        <v>36.4</v>
      </c>
      <c r="H12" s="44"/>
    </row>
    <row r="13" customHeight="1" spans="2:8">
      <c r="B13" s="9">
        <v>2001</v>
      </c>
      <c r="C13" s="37">
        <v>24.6</v>
      </c>
      <c r="D13" s="45">
        <f>C13-C12</f>
        <v>0.400000000000002</v>
      </c>
      <c r="E13" s="37">
        <v>22.6</v>
      </c>
      <c r="F13" s="45">
        <f>E13-E12</f>
        <v>0.5</v>
      </c>
      <c r="G13" s="39">
        <v>37.1</v>
      </c>
      <c r="H13" s="46">
        <f>G13-G12</f>
        <v>0.700000000000003</v>
      </c>
    </row>
    <row r="14" customHeight="1" spans="2:8">
      <c r="B14" s="9">
        <v>2002</v>
      </c>
      <c r="C14" s="37">
        <v>24.9</v>
      </c>
      <c r="D14" s="45">
        <f t="shared" ref="D14:D24" si="0">C14-C13</f>
        <v>0.299999999999997</v>
      </c>
      <c r="E14" s="37">
        <v>23</v>
      </c>
      <c r="F14" s="45">
        <f t="shared" ref="F14:F24" si="1">E14-E13</f>
        <v>0.399999999999999</v>
      </c>
      <c r="G14" s="39">
        <v>37.6</v>
      </c>
      <c r="H14" s="46">
        <f t="shared" ref="H14:H24" si="2">G14-G13</f>
        <v>0.5</v>
      </c>
    </row>
    <row r="15" customHeight="1" spans="2:8">
      <c r="B15" s="9">
        <v>2003</v>
      </c>
      <c r="C15" s="37">
        <v>25.3</v>
      </c>
      <c r="D15" s="45">
        <f t="shared" si="0"/>
        <v>0.400000000000002</v>
      </c>
      <c r="E15" s="37">
        <v>23.5</v>
      </c>
      <c r="F15" s="45">
        <f t="shared" si="1"/>
        <v>0.5</v>
      </c>
      <c r="G15" s="39">
        <v>38.2</v>
      </c>
      <c r="H15" s="46">
        <f t="shared" si="2"/>
        <v>0.600000000000001</v>
      </c>
    </row>
    <row r="16" customHeight="1" spans="2:8">
      <c r="B16" s="9">
        <v>2004</v>
      </c>
      <c r="C16" s="37">
        <v>25.7</v>
      </c>
      <c r="D16" s="45">
        <f t="shared" si="0"/>
        <v>0.399999999999999</v>
      </c>
      <c r="E16" s="37">
        <v>24.1</v>
      </c>
      <c r="F16" s="45">
        <f t="shared" si="1"/>
        <v>0.600000000000001</v>
      </c>
      <c r="G16" s="39">
        <v>38.9</v>
      </c>
      <c r="H16" s="46">
        <f t="shared" si="2"/>
        <v>0.699999999999996</v>
      </c>
    </row>
    <row r="17" customHeight="1" spans="2:8">
      <c r="B17" s="9">
        <v>2005</v>
      </c>
      <c r="C17" s="37">
        <v>26</v>
      </c>
      <c r="D17" s="45">
        <f t="shared" si="0"/>
        <v>0.300000000000001</v>
      </c>
      <c r="E17" s="37">
        <v>24.6</v>
      </c>
      <c r="F17" s="45">
        <f t="shared" si="1"/>
        <v>0.5</v>
      </c>
      <c r="G17" s="39">
        <v>39.3</v>
      </c>
      <c r="H17" s="46">
        <f t="shared" si="2"/>
        <v>0.399999999999999</v>
      </c>
    </row>
    <row r="18" customHeight="1" spans="2:8">
      <c r="B18" s="9">
        <v>2006</v>
      </c>
      <c r="C18" s="37">
        <v>26.3</v>
      </c>
      <c r="D18" s="45">
        <f t="shared" si="0"/>
        <v>0.300000000000001</v>
      </c>
      <c r="E18" s="37">
        <v>25.1</v>
      </c>
      <c r="F18" s="45">
        <f t="shared" si="1"/>
        <v>0.5</v>
      </c>
      <c r="G18" s="39">
        <v>39.8</v>
      </c>
      <c r="H18" s="46">
        <f t="shared" si="2"/>
        <v>0.5</v>
      </c>
    </row>
    <row r="19" customHeight="1" spans="2:8">
      <c r="B19" s="9">
        <v>2007</v>
      </c>
      <c r="C19" s="37">
        <v>26.6</v>
      </c>
      <c r="D19" s="45">
        <f t="shared" si="0"/>
        <v>0.300000000000001</v>
      </c>
      <c r="E19" s="37">
        <v>25.6</v>
      </c>
      <c r="F19" s="45">
        <f t="shared" si="1"/>
        <v>0.5</v>
      </c>
      <c r="G19" s="39">
        <v>40.3</v>
      </c>
      <c r="H19" s="46">
        <f t="shared" si="2"/>
        <v>0.5</v>
      </c>
    </row>
    <row r="20" customHeight="1" spans="2:8">
      <c r="B20" s="9">
        <v>2008</v>
      </c>
      <c r="C20" s="37">
        <v>27</v>
      </c>
      <c r="D20" s="45">
        <f t="shared" si="0"/>
        <v>0.399999999999999</v>
      </c>
      <c r="E20" s="37">
        <v>26.3</v>
      </c>
      <c r="F20" s="45">
        <f t="shared" si="1"/>
        <v>0.699999999999999</v>
      </c>
      <c r="G20" s="39">
        <v>41</v>
      </c>
      <c r="H20" s="46">
        <f t="shared" si="2"/>
        <v>0.700000000000003</v>
      </c>
    </row>
    <row r="21" customHeight="1" spans="2:8">
      <c r="B21" s="9">
        <v>2009</v>
      </c>
      <c r="C21" s="37">
        <v>27.5</v>
      </c>
      <c r="D21" s="45">
        <f t="shared" si="0"/>
        <v>0.5</v>
      </c>
      <c r="E21" s="37">
        <v>27</v>
      </c>
      <c r="F21" s="45">
        <f t="shared" si="1"/>
        <v>0.699999999999999</v>
      </c>
      <c r="G21" s="39">
        <v>41.8</v>
      </c>
      <c r="H21" s="46">
        <f t="shared" si="2"/>
        <v>0.799999999999997</v>
      </c>
    </row>
    <row r="22" customHeight="1" spans="2:8">
      <c r="B22" s="9">
        <v>2010</v>
      </c>
      <c r="C22" s="37">
        <v>28.2</v>
      </c>
      <c r="D22" s="45">
        <f t="shared" si="0"/>
        <v>0.699999999999999</v>
      </c>
      <c r="E22" s="37">
        <v>28.1</v>
      </c>
      <c r="F22" s="45">
        <f t="shared" si="1"/>
        <v>1.1</v>
      </c>
      <c r="G22" s="39">
        <v>42.8</v>
      </c>
      <c r="H22" s="46">
        <f t="shared" si="2"/>
        <v>1</v>
      </c>
    </row>
    <row r="23" spans="2:8">
      <c r="B23" s="9">
        <v>2011</v>
      </c>
      <c r="C23" s="37">
        <v>28.8</v>
      </c>
      <c r="D23" s="45">
        <f t="shared" si="0"/>
        <v>0.600000000000001</v>
      </c>
      <c r="E23" s="38">
        <v>29</v>
      </c>
      <c r="F23" s="45">
        <f t="shared" si="1"/>
        <v>0.899999999999999</v>
      </c>
      <c r="G23" s="39">
        <v>43.9</v>
      </c>
      <c r="H23" s="46">
        <f t="shared" si="2"/>
        <v>1.1</v>
      </c>
    </row>
    <row r="24" spans="2:8">
      <c r="B24" s="9">
        <v>2012</v>
      </c>
      <c r="C24" s="37">
        <v>29.4</v>
      </c>
      <c r="D24" s="32">
        <f t="shared" si="0"/>
        <v>0.599999999999998</v>
      </c>
      <c r="E24" s="38">
        <v>30</v>
      </c>
      <c r="F24" s="32">
        <f t="shared" si="1"/>
        <v>1</v>
      </c>
      <c r="G24" s="39">
        <v>45.5</v>
      </c>
      <c r="H24" s="46">
        <f t="shared" si="2"/>
        <v>1.6</v>
      </c>
    </row>
    <row r="25" spans="2:8">
      <c r="B25" s="9">
        <v>2013</v>
      </c>
      <c r="C25" s="37">
        <v>30.3</v>
      </c>
      <c r="D25" s="32">
        <f t="shared" ref="D25:D32" si="3">C25-C24</f>
        <v>0.900000000000002</v>
      </c>
      <c r="E25" s="37">
        <v>31.2</v>
      </c>
      <c r="F25" s="32">
        <f t="shared" ref="F25:F32" si="4">E25-E24</f>
        <v>1.2</v>
      </c>
      <c r="G25" s="39">
        <v>47.1</v>
      </c>
      <c r="H25" s="46">
        <f t="shared" ref="H25:H32" si="5">G25-G24</f>
        <v>1.6</v>
      </c>
    </row>
    <row r="26" spans="2:8">
      <c r="B26" s="9">
        <v>2014</v>
      </c>
      <c r="C26" s="37">
        <v>31.1</v>
      </c>
      <c r="D26" s="32">
        <f t="shared" si="3"/>
        <v>0.800000000000001</v>
      </c>
      <c r="E26" s="37">
        <v>32.1</v>
      </c>
      <c r="F26" s="32">
        <f t="shared" si="4"/>
        <v>0.900000000000002</v>
      </c>
      <c r="G26" s="39">
        <v>48.4</v>
      </c>
      <c r="H26" s="46">
        <f t="shared" si="5"/>
        <v>1.3</v>
      </c>
    </row>
    <row r="27" spans="2:8">
      <c r="B27" s="9">
        <v>2015</v>
      </c>
      <c r="C27" s="37">
        <v>31.8</v>
      </c>
      <c r="D27" s="32">
        <f t="shared" si="3"/>
        <v>0.699999999999999</v>
      </c>
      <c r="E27" s="38">
        <v>33</v>
      </c>
      <c r="F27" s="32">
        <f t="shared" si="4"/>
        <v>0.899999999999999</v>
      </c>
      <c r="G27" s="47">
        <v>50</v>
      </c>
      <c r="H27" s="46">
        <f t="shared" si="5"/>
        <v>1.6</v>
      </c>
    </row>
    <row r="28" spans="2:8">
      <c r="B28" s="9">
        <v>2016</v>
      </c>
      <c r="C28" s="37">
        <v>32.5</v>
      </c>
      <c r="D28" s="32">
        <f t="shared" si="3"/>
        <v>0.699999999999999</v>
      </c>
      <c r="E28" s="37">
        <v>33.8</v>
      </c>
      <c r="F28" s="32">
        <f t="shared" si="4"/>
        <v>0.799999999999997</v>
      </c>
      <c r="G28" s="39">
        <v>50.7</v>
      </c>
      <c r="H28" s="46">
        <f t="shared" si="5"/>
        <v>0.700000000000003</v>
      </c>
    </row>
    <row r="29" spans="2:20">
      <c r="B29" s="9">
        <v>2017</v>
      </c>
      <c r="C29" s="37">
        <v>33.3</v>
      </c>
      <c r="D29" s="32">
        <f t="shared" si="3"/>
        <v>0.799999999999997</v>
      </c>
      <c r="E29" s="37">
        <v>34.5</v>
      </c>
      <c r="F29" s="32">
        <f t="shared" si="4"/>
        <v>0.700000000000003</v>
      </c>
      <c r="G29" s="39">
        <v>51.1</v>
      </c>
      <c r="H29" s="46">
        <f t="shared" si="5"/>
        <v>0.399999999999999</v>
      </c>
      <c r="T29" s="50"/>
    </row>
    <row r="30" spans="2:8">
      <c r="B30" s="9">
        <v>2018</v>
      </c>
      <c r="C30" s="37">
        <v>33.9</v>
      </c>
      <c r="D30" s="32">
        <f t="shared" si="3"/>
        <v>0.600000000000001</v>
      </c>
      <c r="E30" s="37">
        <v>35.1</v>
      </c>
      <c r="F30" s="32">
        <f t="shared" si="4"/>
        <v>0.600000000000001</v>
      </c>
      <c r="G30" s="47">
        <v>51</v>
      </c>
      <c r="H30" s="48">
        <f t="shared" si="5"/>
        <v>-0.100000000000001</v>
      </c>
    </row>
    <row r="31" spans="2:8">
      <c r="B31" s="9">
        <v>2019</v>
      </c>
      <c r="C31" s="42">
        <v>34.4552995391705</v>
      </c>
      <c r="D31" s="35">
        <f t="shared" si="3"/>
        <v>0.555299539170498</v>
      </c>
      <c r="E31" s="42">
        <v>35.5838919902974</v>
      </c>
      <c r="F31" s="35">
        <f t="shared" si="4"/>
        <v>0.483891990297401</v>
      </c>
      <c r="G31" s="47">
        <v>51.3258129110875</v>
      </c>
      <c r="H31" s="49">
        <f t="shared" si="5"/>
        <v>0.325812911087503</v>
      </c>
    </row>
    <row r="32" spans="2:8">
      <c r="B32" s="9">
        <v>2020</v>
      </c>
      <c r="C32" s="42">
        <v>35</v>
      </c>
      <c r="D32" s="35">
        <f t="shared" si="3"/>
        <v>0.544700460829503</v>
      </c>
      <c r="E32" s="42">
        <v>36</v>
      </c>
      <c r="F32" s="35">
        <f t="shared" si="4"/>
        <v>0.416108009702597</v>
      </c>
      <c r="G32" s="47">
        <v>51.5</v>
      </c>
      <c r="H32" s="49">
        <f t="shared" si="5"/>
        <v>0.174187088912497</v>
      </c>
    </row>
  </sheetData>
  <mergeCells count="2">
    <mergeCell ref="B5:H5"/>
    <mergeCell ref="B10:H10"/>
  </mergeCells>
  <pageMargins left="0.7" right="0.7" top="0.75" bottom="0.75" header="0.3" footer="0.3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H32"/>
  <sheetViews>
    <sheetView showRowColHeaders="0" workbookViewId="0">
      <selection activeCell="B9" sqref="B9"/>
    </sheetView>
  </sheetViews>
  <sheetFormatPr defaultColWidth="9.1047619047619" defaultRowHeight="15" outlineLevelCol="7"/>
  <cols>
    <col min="1" max="2" width="9.1047619047619" style="1"/>
    <col min="3" max="3" width="11" style="1"/>
    <col min="4" max="4" width="10.1047619047619" style="1"/>
    <col min="5" max="5" width="11" style="1"/>
    <col min="6" max="6" width="9.1047619047619" style="1"/>
    <col min="7" max="7" width="11" style="1"/>
    <col min="8" max="16384" width="9.1047619047619" style="1"/>
  </cols>
  <sheetData>
    <row r="5" spans="1:8">
      <c r="A5" s="2" t="s">
        <v>48</v>
      </c>
      <c r="B5" s="3" t="s">
        <v>49</v>
      </c>
      <c r="C5" s="3"/>
      <c r="D5" s="3"/>
      <c r="E5" s="3"/>
      <c r="F5" s="3"/>
      <c r="G5" s="3"/>
      <c r="H5" s="3"/>
    </row>
    <row r="6" spans="2:2">
      <c r="B6" s="4" t="s">
        <v>37</v>
      </c>
    </row>
    <row r="7" spans="2:2">
      <c r="B7" s="5" t="s">
        <v>50</v>
      </c>
    </row>
    <row r="8" spans="2:2">
      <c r="B8" s="5" t="s">
        <v>39</v>
      </c>
    </row>
    <row r="10" ht="21" customHeight="1" spans="2:8">
      <c r="B10" s="6" t="s">
        <v>49</v>
      </c>
      <c r="C10" s="6"/>
      <c r="D10" s="6"/>
      <c r="E10" s="6"/>
      <c r="F10" s="6"/>
      <c r="G10" s="6"/>
      <c r="H10" s="6"/>
    </row>
    <row r="11" ht="24.75" customHeight="1" spans="2:8">
      <c r="B11" s="7" t="s">
        <v>41</v>
      </c>
      <c r="C11" s="8" t="s">
        <v>42</v>
      </c>
      <c r="D11" s="8" t="s">
        <v>43</v>
      </c>
      <c r="E11" s="8" t="s">
        <v>44</v>
      </c>
      <c r="F11" s="8" t="s">
        <v>43</v>
      </c>
      <c r="G11" s="8" t="s">
        <v>47</v>
      </c>
      <c r="H11" s="8" t="s">
        <v>43</v>
      </c>
    </row>
    <row r="12" customHeight="1" spans="2:8">
      <c r="B12" s="9">
        <v>2000</v>
      </c>
      <c r="C12" s="37">
        <v>24.1</v>
      </c>
      <c r="D12" s="31"/>
      <c r="E12" s="38">
        <v>21.7</v>
      </c>
      <c r="F12" s="31"/>
      <c r="G12" s="39">
        <v>18.2</v>
      </c>
      <c r="H12" s="8"/>
    </row>
    <row r="13" customHeight="1" spans="2:8">
      <c r="B13" s="9">
        <v>2001</v>
      </c>
      <c r="C13" s="38">
        <v>24</v>
      </c>
      <c r="D13" s="40">
        <f>C13-C12</f>
        <v>-0.100000000000001</v>
      </c>
      <c r="E13" s="38">
        <v>22.1</v>
      </c>
      <c r="F13" s="32">
        <f>E13-E12</f>
        <v>0.400000000000002</v>
      </c>
      <c r="G13" s="39">
        <v>18.8</v>
      </c>
      <c r="H13" s="33">
        <f>G13-G12</f>
        <v>0.600000000000001</v>
      </c>
    </row>
    <row r="14" customHeight="1" spans="2:8">
      <c r="B14" s="9">
        <v>2002</v>
      </c>
      <c r="C14" s="38">
        <v>24</v>
      </c>
      <c r="D14" s="32">
        <f t="shared" ref="D14:D24" si="0">C14-C13</f>
        <v>0</v>
      </c>
      <c r="E14" s="38">
        <v>22.5</v>
      </c>
      <c r="F14" s="32">
        <f t="shared" ref="F14:F24" si="1">E14-E13</f>
        <v>0.399999999999999</v>
      </c>
      <c r="G14" s="39">
        <v>19.3</v>
      </c>
      <c r="H14" s="33">
        <f t="shared" ref="H14:H24" si="2">G14-G13</f>
        <v>0.5</v>
      </c>
    </row>
    <row r="15" customHeight="1" spans="2:8">
      <c r="B15" s="9">
        <v>2003</v>
      </c>
      <c r="C15" s="37">
        <v>23.9</v>
      </c>
      <c r="D15" s="40">
        <f t="shared" si="0"/>
        <v>-0.100000000000001</v>
      </c>
      <c r="E15" s="38">
        <v>22.8</v>
      </c>
      <c r="F15" s="32">
        <f t="shared" si="1"/>
        <v>0.300000000000001</v>
      </c>
      <c r="G15" s="39">
        <v>19.7</v>
      </c>
      <c r="H15" s="33">
        <f t="shared" si="2"/>
        <v>0.399999999999999</v>
      </c>
    </row>
    <row r="16" customHeight="1" spans="2:8">
      <c r="B16" s="9">
        <v>2004</v>
      </c>
      <c r="C16" s="37">
        <v>23.9</v>
      </c>
      <c r="D16" s="32">
        <f t="shared" si="0"/>
        <v>0</v>
      </c>
      <c r="E16" s="38">
        <v>23</v>
      </c>
      <c r="F16" s="32">
        <f t="shared" si="1"/>
        <v>0.199999999999999</v>
      </c>
      <c r="G16" s="39">
        <v>19.9</v>
      </c>
      <c r="H16" s="33">
        <f t="shared" si="2"/>
        <v>0.199999999999999</v>
      </c>
    </row>
    <row r="17" customHeight="1" spans="2:8">
      <c r="B17" s="9">
        <v>2005</v>
      </c>
      <c r="C17" s="37">
        <v>23.8</v>
      </c>
      <c r="D17" s="40">
        <f t="shared" si="0"/>
        <v>-0.0999999999999979</v>
      </c>
      <c r="E17" s="38">
        <v>23.2</v>
      </c>
      <c r="F17" s="32">
        <f t="shared" si="1"/>
        <v>0.199999999999999</v>
      </c>
      <c r="G17" s="39">
        <v>20</v>
      </c>
      <c r="H17" s="33">
        <f t="shared" si="2"/>
        <v>0.100000000000001</v>
      </c>
    </row>
    <row r="18" customHeight="1" spans="2:8">
      <c r="B18" s="9">
        <v>2006</v>
      </c>
      <c r="C18" s="37">
        <v>23.6</v>
      </c>
      <c r="D18" s="40">
        <f t="shared" si="0"/>
        <v>-0.199999999999999</v>
      </c>
      <c r="E18" s="38">
        <v>23.4</v>
      </c>
      <c r="F18" s="32">
        <f t="shared" si="1"/>
        <v>0.199999999999999</v>
      </c>
      <c r="G18" s="39">
        <v>20.2</v>
      </c>
      <c r="H18" s="33">
        <f t="shared" si="2"/>
        <v>0.199999999999999</v>
      </c>
    </row>
    <row r="19" customHeight="1" spans="2:8">
      <c r="B19" s="9">
        <v>2007</v>
      </c>
      <c r="C19" s="37">
        <v>23.4</v>
      </c>
      <c r="D19" s="40">
        <f t="shared" si="0"/>
        <v>-0.200000000000003</v>
      </c>
      <c r="E19" s="38">
        <v>23.5</v>
      </c>
      <c r="F19" s="32">
        <f t="shared" si="1"/>
        <v>0.100000000000001</v>
      </c>
      <c r="G19" s="39">
        <v>20.3</v>
      </c>
      <c r="H19" s="33">
        <f t="shared" si="2"/>
        <v>0.100000000000001</v>
      </c>
    </row>
    <row r="20" customHeight="1" spans="2:8">
      <c r="B20" s="9">
        <v>2008</v>
      </c>
      <c r="C20" s="37">
        <v>23.2</v>
      </c>
      <c r="D20" s="40">
        <f t="shared" si="0"/>
        <v>-0.199999999999999</v>
      </c>
      <c r="E20" s="38">
        <v>23.7</v>
      </c>
      <c r="F20" s="32">
        <f t="shared" si="1"/>
        <v>0.199999999999999</v>
      </c>
      <c r="G20" s="39">
        <v>20.5</v>
      </c>
      <c r="H20" s="33">
        <f t="shared" si="2"/>
        <v>0.199999999999999</v>
      </c>
    </row>
    <row r="21" customHeight="1" spans="2:8">
      <c r="B21" s="9">
        <v>2009</v>
      </c>
      <c r="C21" s="38">
        <v>23</v>
      </c>
      <c r="D21" s="40">
        <f t="shared" si="0"/>
        <v>-0.199999999999999</v>
      </c>
      <c r="E21" s="38">
        <v>23.8</v>
      </c>
      <c r="F21" s="32">
        <f t="shared" si="1"/>
        <v>0.100000000000001</v>
      </c>
      <c r="G21" s="39">
        <v>21</v>
      </c>
      <c r="H21" s="33">
        <f t="shared" si="2"/>
        <v>0.5</v>
      </c>
    </row>
    <row r="22" customHeight="1" spans="2:8">
      <c r="B22" s="9">
        <v>2010</v>
      </c>
      <c r="C22" s="37">
        <v>22.8</v>
      </c>
      <c r="D22" s="40">
        <f t="shared" si="0"/>
        <v>-0.199999999999999</v>
      </c>
      <c r="E22" s="38">
        <v>23.9</v>
      </c>
      <c r="F22" s="32">
        <f t="shared" si="1"/>
        <v>0.0999999999999979</v>
      </c>
      <c r="G22" s="39">
        <v>21.3</v>
      </c>
      <c r="H22" s="33">
        <f t="shared" si="2"/>
        <v>0.300000000000001</v>
      </c>
    </row>
    <row r="23" spans="2:8">
      <c r="B23" s="9">
        <v>2011</v>
      </c>
      <c r="C23" s="37">
        <v>22.6</v>
      </c>
      <c r="D23" s="40">
        <f t="shared" si="0"/>
        <v>-0.199999999999999</v>
      </c>
      <c r="E23" s="38">
        <v>24.2</v>
      </c>
      <c r="F23" s="32">
        <f t="shared" si="1"/>
        <v>0.300000000000001</v>
      </c>
      <c r="G23" s="39">
        <v>22.3</v>
      </c>
      <c r="H23" s="33">
        <f t="shared" si="2"/>
        <v>1</v>
      </c>
    </row>
    <row r="24" spans="2:8">
      <c r="B24" s="9">
        <v>2012</v>
      </c>
      <c r="C24" s="37">
        <v>22.5</v>
      </c>
      <c r="D24" s="40">
        <f t="shared" si="0"/>
        <v>-0.100000000000001</v>
      </c>
      <c r="E24" s="38">
        <v>24.6</v>
      </c>
      <c r="F24" s="41">
        <f t="shared" si="1"/>
        <v>0.400000000000002</v>
      </c>
      <c r="G24" s="39">
        <v>23.4</v>
      </c>
      <c r="H24" s="33">
        <f t="shared" si="2"/>
        <v>1.1</v>
      </c>
    </row>
    <row r="25" spans="2:8">
      <c r="B25" s="9">
        <v>2013</v>
      </c>
      <c r="C25" s="37">
        <v>22.3</v>
      </c>
      <c r="D25" s="40">
        <f t="shared" ref="D25:D32" si="3">C25-C24</f>
        <v>-0.199999999999999</v>
      </c>
      <c r="E25" s="37">
        <v>24.9</v>
      </c>
      <c r="F25" s="41">
        <f t="shared" ref="F25:F32" si="4">E25-E24</f>
        <v>0.299999999999997</v>
      </c>
      <c r="G25" s="39">
        <v>24.6</v>
      </c>
      <c r="H25" s="33">
        <f t="shared" ref="H25:H32" si="5">G25-G24</f>
        <v>1.2</v>
      </c>
    </row>
    <row r="26" spans="2:8">
      <c r="B26" s="9">
        <v>2014</v>
      </c>
      <c r="C26" s="38">
        <v>22</v>
      </c>
      <c r="D26" s="40">
        <f t="shared" si="3"/>
        <v>-0.300000000000001</v>
      </c>
      <c r="E26" s="37">
        <v>25</v>
      </c>
      <c r="F26" s="41">
        <f t="shared" si="4"/>
        <v>0.100000000000001</v>
      </c>
      <c r="G26" s="39">
        <v>25.6</v>
      </c>
      <c r="H26" s="33">
        <f t="shared" si="5"/>
        <v>1</v>
      </c>
    </row>
    <row r="27" spans="2:8">
      <c r="B27" s="9">
        <v>2015</v>
      </c>
      <c r="C27" s="37">
        <v>21.7</v>
      </c>
      <c r="D27" s="40">
        <f t="shared" si="3"/>
        <v>-0.300000000000001</v>
      </c>
      <c r="E27" s="38">
        <v>25.1</v>
      </c>
      <c r="F27" s="41">
        <f t="shared" si="4"/>
        <v>0.100000000000001</v>
      </c>
      <c r="G27" s="39">
        <v>26.7</v>
      </c>
      <c r="H27" s="33">
        <f t="shared" si="5"/>
        <v>1.1</v>
      </c>
    </row>
    <row r="28" spans="2:8">
      <c r="B28" s="9">
        <v>2016</v>
      </c>
      <c r="C28" s="37">
        <v>21.6</v>
      </c>
      <c r="D28" s="40">
        <f t="shared" si="3"/>
        <v>-0.0999999999999979</v>
      </c>
      <c r="E28" s="37">
        <v>25.3</v>
      </c>
      <c r="F28" s="41">
        <f t="shared" si="4"/>
        <v>0.199999999999999</v>
      </c>
      <c r="G28" s="39">
        <v>27.8</v>
      </c>
      <c r="H28" s="33">
        <f t="shared" si="5"/>
        <v>1.1</v>
      </c>
    </row>
    <row r="29" spans="2:8">
      <c r="B29" s="9">
        <v>2017</v>
      </c>
      <c r="C29" s="37">
        <v>21.4</v>
      </c>
      <c r="D29" s="40">
        <f t="shared" si="3"/>
        <v>-0.200000000000003</v>
      </c>
      <c r="E29" s="37">
        <v>25.4</v>
      </c>
      <c r="F29" s="41">
        <f t="shared" si="4"/>
        <v>0.0999999999999979</v>
      </c>
      <c r="G29" s="39">
        <v>28.8</v>
      </c>
      <c r="H29" s="33">
        <f t="shared" si="5"/>
        <v>1</v>
      </c>
    </row>
    <row r="30" spans="2:8">
      <c r="B30" s="9">
        <v>2018</v>
      </c>
      <c r="C30" s="37">
        <v>21.2</v>
      </c>
      <c r="D30" s="40">
        <f t="shared" si="3"/>
        <v>-0.199999999999999</v>
      </c>
      <c r="E30" s="37">
        <v>25.5</v>
      </c>
      <c r="F30" s="41">
        <f t="shared" si="4"/>
        <v>0.100000000000001</v>
      </c>
      <c r="G30" s="39">
        <v>29.4</v>
      </c>
      <c r="H30" s="33">
        <f t="shared" si="5"/>
        <v>0.599999999999998</v>
      </c>
    </row>
    <row r="31" spans="2:8">
      <c r="B31" s="9">
        <v>2019</v>
      </c>
      <c r="C31" s="42">
        <v>22.3439373635559</v>
      </c>
      <c r="D31" s="35">
        <f t="shared" si="3"/>
        <v>1.1439373635559</v>
      </c>
      <c r="E31" s="42">
        <v>25.5970813422178</v>
      </c>
      <c r="F31" s="41">
        <f t="shared" si="4"/>
        <v>0.0970813422177983</v>
      </c>
      <c r="G31" s="43">
        <v>30.2172038566512</v>
      </c>
      <c r="H31" s="33">
        <f t="shared" si="5"/>
        <v>0.817203856651201</v>
      </c>
    </row>
    <row r="32" spans="2:8">
      <c r="B32" s="9">
        <v>2020</v>
      </c>
      <c r="C32" s="42">
        <v>20.9</v>
      </c>
      <c r="D32" s="35">
        <f t="shared" si="3"/>
        <v>-1.4439373635559</v>
      </c>
      <c r="E32" s="42">
        <v>25.5</v>
      </c>
      <c r="F32" s="41">
        <f t="shared" si="4"/>
        <v>-0.0970813422177983</v>
      </c>
      <c r="G32" s="43">
        <v>30.8</v>
      </c>
      <c r="H32" s="33">
        <f t="shared" si="5"/>
        <v>0.582796143348801</v>
      </c>
    </row>
  </sheetData>
  <mergeCells count="2">
    <mergeCell ref="B5:H5"/>
    <mergeCell ref="B10:H10"/>
  </mergeCells>
  <pageMargins left="0.7" right="0.7" top="0.75" bottom="0.75" header="0.3" footer="0.3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H32"/>
  <sheetViews>
    <sheetView showRowColHeaders="0" workbookViewId="0">
      <selection activeCell="B9" sqref="B9"/>
    </sheetView>
  </sheetViews>
  <sheetFormatPr defaultColWidth="9.1047619047619" defaultRowHeight="15" outlineLevelCol="7"/>
  <cols>
    <col min="1" max="2" width="9.1047619047619" style="1"/>
    <col min="3" max="3" width="11" style="1"/>
    <col min="4" max="4" width="9.1047619047619" style="1"/>
    <col min="5" max="5" width="11" style="1"/>
    <col min="6" max="6" width="9.33333333333333" style="1"/>
    <col min="7" max="7" width="11" style="1"/>
    <col min="8" max="16384" width="9.1047619047619" style="1"/>
  </cols>
  <sheetData>
    <row r="5" spans="1:8">
      <c r="A5" s="2" t="s">
        <v>8</v>
      </c>
      <c r="B5" s="3" t="s">
        <v>9</v>
      </c>
      <c r="C5" s="3"/>
      <c r="D5" s="3"/>
      <c r="E5" s="3"/>
      <c r="F5" s="3"/>
      <c r="G5" s="3"/>
      <c r="H5" s="3"/>
    </row>
    <row r="6" spans="2:2">
      <c r="B6" s="4" t="s">
        <v>37</v>
      </c>
    </row>
    <row r="7" spans="2:2">
      <c r="B7" s="5" t="s">
        <v>50</v>
      </c>
    </row>
    <row r="8" spans="2:2">
      <c r="B8" s="5" t="s">
        <v>39</v>
      </c>
    </row>
    <row r="10" ht="21" customHeight="1" spans="2:8">
      <c r="B10" s="6" t="s">
        <v>9</v>
      </c>
      <c r="C10" s="6"/>
      <c r="D10" s="6"/>
      <c r="E10" s="6"/>
      <c r="F10" s="6"/>
      <c r="G10" s="6"/>
      <c r="H10" s="6"/>
    </row>
    <row r="11" ht="24.75" customHeight="1" spans="2:8">
      <c r="B11" s="7" t="s">
        <v>41</v>
      </c>
      <c r="C11" s="8" t="s">
        <v>42</v>
      </c>
      <c r="D11" s="8" t="s">
        <v>43</v>
      </c>
      <c r="E11" s="8" t="s">
        <v>44</v>
      </c>
      <c r="F11" s="8" t="s">
        <v>43</v>
      </c>
      <c r="G11" s="8" t="s">
        <v>47</v>
      </c>
      <c r="H11" s="8" t="s">
        <v>43</v>
      </c>
    </row>
    <row r="12" customHeight="1" spans="2:8">
      <c r="B12" s="9">
        <v>2000</v>
      </c>
      <c r="C12" s="31">
        <v>48.4</v>
      </c>
      <c r="D12" s="31"/>
      <c r="E12" s="31">
        <v>43.8</v>
      </c>
      <c r="F12" s="31"/>
      <c r="G12" s="8">
        <v>54.6</v>
      </c>
      <c r="H12" s="8"/>
    </row>
    <row r="13" customHeight="1" spans="2:8">
      <c r="B13" s="9">
        <v>2001</v>
      </c>
      <c r="C13" s="31">
        <v>48.6</v>
      </c>
      <c r="D13" s="32">
        <f>C13-C12</f>
        <v>0.200000000000003</v>
      </c>
      <c r="E13" s="31">
        <v>44.7</v>
      </c>
      <c r="F13" s="32">
        <f>E13-E12</f>
        <v>0.900000000000006</v>
      </c>
      <c r="G13" s="8">
        <v>55.9</v>
      </c>
      <c r="H13" s="33">
        <f>G13-G12</f>
        <v>1.3</v>
      </c>
    </row>
    <row r="14" customHeight="1" spans="2:8">
      <c r="B14" s="9">
        <v>2002</v>
      </c>
      <c r="C14" s="31">
        <v>48.9</v>
      </c>
      <c r="D14" s="32">
        <f t="shared" ref="D14:D32" si="0">C14-C13</f>
        <v>0.299999999999997</v>
      </c>
      <c r="E14" s="31">
        <v>45.5</v>
      </c>
      <c r="F14" s="32">
        <f t="shared" ref="F14:F32" si="1">E14-E13</f>
        <v>0.799999999999997</v>
      </c>
      <c r="G14" s="8">
        <v>56.9</v>
      </c>
      <c r="H14" s="33">
        <f t="shared" ref="H14:H32" si="2">G14-G13</f>
        <v>1</v>
      </c>
    </row>
    <row r="15" customHeight="1" spans="2:8">
      <c r="B15" s="9">
        <v>2003</v>
      </c>
      <c r="C15" s="31">
        <v>49.2</v>
      </c>
      <c r="D15" s="32">
        <f t="shared" si="0"/>
        <v>0.300000000000004</v>
      </c>
      <c r="E15" s="31">
        <v>46.3</v>
      </c>
      <c r="F15" s="32">
        <f t="shared" si="1"/>
        <v>0.799999999999997</v>
      </c>
      <c r="G15" s="8">
        <v>57.9</v>
      </c>
      <c r="H15" s="33">
        <f t="shared" si="2"/>
        <v>1</v>
      </c>
    </row>
    <row r="16" customHeight="1" spans="2:8">
      <c r="B16" s="9">
        <v>2004</v>
      </c>
      <c r="C16" s="31">
        <v>49.6</v>
      </c>
      <c r="D16" s="32">
        <f t="shared" si="0"/>
        <v>0.399999999999999</v>
      </c>
      <c r="E16" s="31">
        <v>47.1</v>
      </c>
      <c r="F16" s="32">
        <f t="shared" si="1"/>
        <v>0.800000000000004</v>
      </c>
      <c r="G16" s="8">
        <v>58.8</v>
      </c>
      <c r="H16" s="33">
        <f t="shared" si="2"/>
        <v>0.899999999999999</v>
      </c>
    </row>
    <row r="17" customHeight="1" spans="2:8">
      <c r="B17" s="9">
        <v>2005</v>
      </c>
      <c r="C17" s="31">
        <v>49.8</v>
      </c>
      <c r="D17" s="32">
        <f t="shared" si="0"/>
        <v>0.199999999999996</v>
      </c>
      <c r="E17" s="31">
        <v>47.8</v>
      </c>
      <c r="F17" s="32">
        <f t="shared" si="1"/>
        <v>0.699999999999996</v>
      </c>
      <c r="G17" s="8">
        <v>59.4</v>
      </c>
      <c r="H17" s="33">
        <f t="shared" si="2"/>
        <v>0.600000000000001</v>
      </c>
    </row>
    <row r="18" customHeight="1" spans="2:8">
      <c r="B18" s="9">
        <v>2006</v>
      </c>
      <c r="C18" s="31">
        <v>49.9</v>
      </c>
      <c r="D18" s="32">
        <f t="shared" si="0"/>
        <v>0.100000000000001</v>
      </c>
      <c r="E18" s="31">
        <v>48.4</v>
      </c>
      <c r="F18" s="32">
        <f t="shared" si="1"/>
        <v>0.600000000000001</v>
      </c>
      <c r="G18" s="8">
        <v>60</v>
      </c>
      <c r="H18" s="33">
        <f t="shared" si="2"/>
        <v>0.600000000000001</v>
      </c>
    </row>
    <row r="19" customHeight="1" spans="2:8">
      <c r="B19" s="9">
        <v>2007</v>
      </c>
      <c r="C19" s="31">
        <v>49.9</v>
      </c>
      <c r="D19" s="32">
        <f t="shared" si="0"/>
        <v>0</v>
      </c>
      <c r="E19" s="31">
        <v>49</v>
      </c>
      <c r="F19" s="32">
        <f t="shared" si="1"/>
        <v>0.600000000000001</v>
      </c>
      <c r="G19" s="8">
        <v>60.6</v>
      </c>
      <c r="H19" s="33">
        <f t="shared" si="2"/>
        <v>0.600000000000001</v>
      </c>
    </row>
    <row r="20" customHeight="1" spans="2:8">
      <c r="B20" s="9">
        <v>2008</v>
      </c>
      <c r="C20" s="31">
        <v>50.2</v>
      </c>
      <c r="D20" s="32">
        <f t="shared" si="0"/>
        <v>0.300000000000004</v>
      </c>
      <c r="E20" s="31">
        <v>49.9</v>
      </c>
      <c r="F20" s="32">
        <f t="shared" si="1"/>
        <v>0.899999999999999</v>
      </c>
      <c r="G20" s="8">
        <v>61.5</v>
      </c>
      <c r="H20" s="33">
        <f t="shared" si="2"/>
        <v>0.899999999999999</v>
      </c>
    </row>
    <row r="21" customHeight="1" spans="2:8">
      <c r="B21" s="9">
        <v>2009</v>
      </c>
      <c r="C21" s="31">
        <v>50.5</v>
      </c>
      <c r="D21" s="32">
        <f t="shared" si="0"/>
        <v>0.299999999999997</v>
      </c>
      <c r="E21" s="31">
        <v>50.9</v>
      </c>
      <c r="F21" s="32">
        <f t="shared" si="1"/>
        <v>1</v>
      </c>
      <c r="G21" s="8">
        <v>62.7</v>
      </c>
      <c r="H21" s="33">
        <f t="shared" si="2"/>
        <v>1.2</v>
      </c>
    </row>
    <row r="22" customHeight="1" spans="2:8">
      <c r="B22" s="9">
        <v>2010</v>
      </c>
      <c r="C22" s="31">
        <v>51</v>
      </c>
      <c r="D22" s="32">
        <f t="shared" si="0"/>
        <v>0.5</v>
      </c>
      <c r="E22" s="31">
        <v>52</v>
      </c>
      <c r="F22" s="32">
        <f t="shared" si="1"/>
        <v>1.1</v>
      </c>
      <c r="G22" s="8">
        <v>64.1</v>
      </c>
      <c r="H22" s="33">
        <f t="shared" si="2"/>
        <v>1.39999999999999</v>
      </c>
    </row>
    <row r="23" spans="2:8">
      <c r="B23" s="9">
        <v>2011</v>
      </c>
      <c r="C23" s="31">
        <v>51.4</v>
      </c>
      <c r="D23" s="32">
        <f t="shared" si="0"/>
        <v>0.399999999999999</v>
      </c>
      <c r="E23" s="31">
        <v>53.2</v>
      </c>
      <c r="F23" s="32">
        <f t="shared" si="1"/>
        <v>1.2</v>
      </c>
      <c r="G23" s="8">
        <v>66.2</v>
      </c>
      <c r="H23" s="33">
        <f t="shared" si="2"/>
        <v>2.10000000000001</v>
      </c>
    </row>
    <row r="24" spans="2:8">
      <c r="B24" s="9">
        <v>2012</v>
      </c>
      <c r="C24" s="31">
        <v>51.9</v>
      </c>
      <c r="D24" s="32">
        <f t="shared" si="0"/>
        <v>0.5</v>
      </c>
      <c r="E24" s="31">
        <v>54.6</v>
      </c>
      <c r="F24" s="32">
        <f t="shared" si="1"/>
        <v>1.4</v>
      </c>
      <c r="G24" s="8">
        <v>68.8</v>
      </c>
      <c r="H24" s="33">
        <f t="shared" si="2"/>
        <v>2.59999999999999</v>
      </c>
    </row>
    <row r="25" spans="2:8">
      <c r="B25" s="9">
        <v>2013</v>
      </c>
      <c r="C25" s="31">
        <v>52.5</v>
      </c>
      <c r="D25" s="32">
        <f t="shared" si="0"/>
        <v>0.600000000000001</v>
      </c>
      <c r="E25" s="31">
        <v>56</v>
      </c>
      <c r="F25" s="32">
        <f t="shared" si="1"/>
        <v>1.4</v>
      </c>
      <c r="G25" s="8">
        <v>71.7</v>
      </c>
      <c r="H25" s="33">
        <f t="shared" si="2"/>
        <v>2.90000000000001</v>
      </c>
    </row>
    <row r="26" spans="2:8">
      <c r="B26" s="9">
        <v>2014</v>
      </c>
      <c r="C26" s="31">
        <v>53</v>
      </c>
      <c r="D26" s="32">
        <f t="shared" si="0"/>
        <v>0.5</v>
      </c>
      <c r="E26" s="31">
        <v>57.1</v>
      </c>
      <c r="F26" s="32">
        <f t="shared" si="1"/>
        <v>1.1</v>
      </c>
      <c r="G26" s="8">
        <v>74</v>
      </c>
      <c r="H26" s="33">
        <f t="shared" si="2"/>
        <v>2.3</v>
      </c>
    </row>
    <row r="27" spans="2:8">
      <c r="B27" s="9">
        <v>2015</v>
      </c>
      <c r="C27" s="31">
        <v>53.4</v>
      </c>
      <c r="D27" s="32">
        <f t="shared" si="0"/>
        <v>0.399999999999999</v>
      </c>
      <c r="E27" s="31">
        <v>58.1</v>
      </c>
      <c r="F27" s="32">
        <f t="shared" si="1"/>
        <v>1</v>
      </c>
      <c r="G27" s="8">
        <v>76.7</v>
      </c>
      <c r="H27" s="33">
        <f t="shared" si="2"/>
        <v>2.7</v>
      </c>
    </row>
    <row r="28" spans="2:8">
      <c r="B28" s="9">
        <v>2016</v>
      </c>
      <c r="C28" s="31">
        <v>54.1</v>
      </c>
      <c r="D28" s="32">
        <f t="shared" si="0"/>
        <v>0.700000000000003</v>
      </c>
      <c r="E28" s="31">
        <v>59.1</v>
      </c>
      <c r="F28" s="32">
        <f t="shared" si="1"/>
        <v>1</v>
      </c>
      <c r="G28" s="8">
        <v>78.5</v>
      </c>
      <c r="H28" s="33">
        <f t="shared" si="2"/>
        <v>1.8</v>
      </c>
    </row>
    <row r="29" spans="2:8">
      <c r="B29" s="9">
        <v>2017</v>
      </c>
      <c r="C29" s="31">
        <v>54.7</v>
      </c>
      <c r="D29" s="32">
        <f t="shared" si="0"/>
        <v>0.600000000000001</v>
      </c>
      <c r="E29" s="31">
        <v>60</v>
      </c>
      <c r="F29" s="32">
        <f t="shared" si="1"/>
        <v>0.899999999999999</v>
      </c>
      <c r="G29" s="8">
        <v>79.8</v>
      </c>
      <c r="H29" s="33">
        <f t="shared" si="2"/>
        <v>1.3</v>
      </c>
    </row>
    <row r="30" spans="2:8">
      <c r="B30" s="9">
        <v>2018</v>
      </c>
      <c r="C30" s="31">
        <v>55.1</v>
      </c>
      <c r="D30" s="32">
        <f t="shared" si="0"/>
        <v>0.399999999999999</v>
      </c>
      <c r="E30" s="31">
        <v>60.6</v>
      </c>
      <c r="F30" s="32">
        <f t="shared" si="1"/>
        <v>0.600000000000001</v>
      </c>
      <c r="G30" s="8">
        <v>80.5</v>
      </c>
      <c r="H30" s="33">
        <f t="shared" si="2"/>
        <v>0.700000000000003</v>
      </c>
    </row>
    <row r="31" spans="2:8">
      <c r="B31" s="9">
        <v>2019</v>
      </c>
      <c r="C31" s="34">
        <v>55.5625746014958</v>
      </c>
      <c r="D31" s="35">
        <f t="shared" si="0"/>
        <v>0.462574601495795</v>
      </c>
      <c r="E31" s="34">
        <v>61.1809733325152</v>
      </c>
      <c r="F31" s="35">
        <f t="shared" si="1"/>
        <v>0.5809733325152</v>
      </c>
      <c r="G31" s="36">
        <f>100*('[1]Pop. Residente_EA_Idade'!$D$34+'[1]Pop. Residente_EA_Idade'!$G$34)/('[1]Pop. Residente_EA_Idade'!$E$34+'[1]Pop. Residente_EA_Idade'!$F$34)</f>
        <v>81.5430167677387</v>
      </c>
      <c r="H31" s="33">
        <f t="shared" si="2"/>
        <v>1.04301676773868</v>
      </c>
    </row>
    <row r="32" spans="2:8">
      <c r="B32" s="9">
        <v>2020</v>
      </c>
      <c r="C32" s="34">
        <v>55.9</v>
      </c>
      <c r="D32" s="35">
        <f t="shared" si="0"/>
        <v>0.337425398504202</v>
      </c>
      <c r="E32" s="34">
        <v>61.6</v>
      </c>
      <c r="F32" s="35">
        <f t="shared" si="1"/>
        <v>0.4190266674848</v>
      </c>
      <c r="G32" s="36">
        <v>82.3</v>
      </c>
      <c r="H32" s="33">
        <f t="shared" si="2"/>
        <v>0.756983232261319</v>
      </c>
    </row>
  </sheetData>
  <mergeCells count="2">
    <mergeCell ref="B5:H5"/>
    <mergeCell ref="B10:H10"/>
  </mergeCells>
  <pageMargins left="0.7" right="0.7" top="0.75" bottom="0.75" header="0.3" footer="0.3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H32"/>
  <sheetViews>
    <sheetView showRowColHeaders="0" workbookViewId="0">
      <selection activeCell="B10" sqref="B10:H10"/>
    </sheetView>
  </sheetViews>
  <sheetFormatPr defaultColWidth="9.1047619047619" defaultRowHeight="15" outlineLevelCol="7"/>
  <cols>
    <col min="1" max="2" width="9.1047619047619" style="1"/>
    <col min="3" max="3" width="10.1047619047619" style="1"/>
    <col min="4" max="4" width="9.1047619047619" style="1"/>
    <col min="5" max="5" width="11" style="1"/>
    <col min="6" max="6" width="9.33333333333333" style="1"/>
    <col min="7" max="7" width="11" style="1"/>
    <col min="8" max="16384" width="9.1047619047619" style="1"/>
  </cols>
  <sheetData>
    <row r="5" spans="1:8">
      <c r="A5" s="2" t="s">
        <v>10</v>
      </c>
      <c r="B5" s="3" t="s">
        <v>11</v>
      </c>
      <c r="C5" s="3"/>
      <c r="D5" s="3"/>
      <c r="E5" s="3"/>
      <c r="F5" s="3"/>
      <c r="G5" s="3"/>
      <c r="H5" s="3"/>
    </row>
    <row r="6" spans="2:2">
      <c r="B6" s="4" t="s">
        <v>37</v>
      </c>
    </row>
    <row r="7" spans="2:2">
      <c r="B7" s="5" t="s">
        <v>51</v>
      </c>
    </row>
    <row r="8" spans="2:2">
      <c r="B8" s="5" t="s">
        <v>39</v>
      </c>
    </row>
    <row r="9" spans="2:2">
      <c r="B9" s="5"/>
    </row>
    <row r="10" ht="21" customHeight="1" spans="2:8">
      <c r="B10" s="6" t="s">
        <v>11</v>
      </c>
      <c r="C10" s="6"/>
      <c r="D10" s="6"/>
      <c r="E10" s="6"/>
      <c r="F10" s="6"/>
      <c r="G10" s="6"/>
      <c r="H10" s="6"/>
    </row>
    <row r="11" ht="22.5" spans="2:8">
      <c r="B11" s="7" t="s">
        <v>41</v>
      </c>
      <c r="C11" s="8" t="s">
        <v>52</v>
      </c>
      <c r="D11" s="8" t="s">
        <v>43</v>
      </c>
      <c r="E11" s="8" t="s">
        <v>53</v>
      </c>
      <c r="F11" s="8" t="s">
        <v>43</v>
      </c>
      <c r="G11" s="8" t="s">
        <v>47</v>
      </c>
      <c r="H11" s="8" t="s">
        <v>43</v>
      </c>
    </row>
    <row r="12" spans="2:8">
      <c r="B12" s="9">
        <v>2000</v>
      </c>
      <c r="C12" s="10">
        <v>41.7</v>
      </c>
      <c r="D12" s="11"/>
      <c r="E12" s="10">
        <v>39.9</v>
      </c>
      <c r="F12" s="11"/>
      <c r="G12" s="12">
        <v>43.4</v>
      </c>
      <c r="H12" s="25"/>
    </row>
    <row r="13" spans="2:8">
      <c r="B13" s="9">
        <v>2001</v>
      </c>
      <c r="C13" s="10">
        <v>42.2</v>
      </c>
      <c r="D13" s="15">
        <f>C13-C12</f>
        <v>0.5</v>
      </c>
      <c r="E13" s="10">
        <v>40.4</v>
      </c>
      <c r="F13" s="15">
        <f>E13-E12</f>
        <v>0.5</v>
      </c>
      <c r="G13" s="12">
        <v>44.5</v>
      </c>
      <c r="H13" s="26">
        <f>G13-G12</f>
        <v>1.1</v>
      </c>
    </row>
    <row r="14" spans="2:8">
      <c r="B14" s="9">
        <v>2002</v>
      </c>
      <c r="C14" s="10">
        <v>42.5</v>
      </c>
      <c r="D14" s="15">
        <f t="shared" ref="D14:D17" si="0">C14-C13</f>
        <v>0.299999999999997</v>
      </c>
      <c r="E14" s="10">
        <v>40.7</v>
      </c>
      <c r="F14" s="15">
        <f t="shared" ref="F14:F17" si="1">E14-E13</f>
        <v>0.300000000000004</v>
      </c>
      <c r="G14" s="12">
        <v>45.4</v>
      </c>
      <c r="H14" s="26">
        <f t="shared" ref="H14:H32" si="2">G14-G13</f>
        <v>0.899999999999999</v>
      </c>
    </row>
    <row r="15" spans="2:8">
      <c r="B15" s="9">
        <v>2003</v>
      </c>
      <c r="C15" s="10">
        <v>42.9</v>
      </c>
      <c r="D15" s="15">
        <f t="shared" si="0"/>
        <v>0.399999999999999</v>
      </c>
      <c r="E15" s="10">
        <v>41.2</v>
      </c>
      <c r="F15" s="15">
        <f t="shared" si="1"/>
        <v>0.5</v>
      </c>
      <c r="G15" s="12">
        <v>46.6</v>
      </c>
      <c r="H15" s="26">
        <f t="shared" si="2"/>
        <v>1.2</v>
      </c>
    </row>
    <row r="16" spans="2:8">
      <c r="B16" s="9">
        <v>2004</v>
      </c>
      <c r="C16" s="10">
        <v>43.4</v>
      </c>
      <c r="D16" s="15">
        <f t="shared" si="0"/>
        <v>0.5</v>
      </c>
      <c r="E16" s="10">
        <v>41.7</v>
      </c>
      <c r="F16" s="15">
        <f t="shared" si="1"/>
        <v>0.5</v>
      </c>
      <c r="G16" s="12">
        <v>47.8</v>
      </c>
      <c r="H16" s="26">
        <f t="shared" si="2"/>
        <v>1.2</v>
      </c>
    </row>
    <row r="17" spans="2:8">
      <c r="B17" s="9">
        <v>2005</v>
      </c>
      <c r="C17" s="10">
        <v>44.1</v>
      </c>
      <c r="D17" s="15">
        <f t="shared" si="0"/>
        <v>0.700000000000003</v>
      </c>
      <c r="E17" s="10">
        <v>42.4</v>
      </c>
      <c r="F17" s="15">
        <f t="shared" si="1"/>
        <v>0.699999999999996</v>
      </c>
      <c r="G17" s="12">
        <v>49.4</v>
      </c>
      <c r="H17" s="26">
        <f t="shared" si="2"/>
        <v>1.6</v>
      </c>
    </row>
    <row r="18" spans="2:8">
      <c r="B18" s="9">
        <v>2006</v>
      </c>
      <c r="C18" s="10">
        <v>45.1</v>
      </c>
      <c r="D18" s="15">
        <f t="shared" ref="D18:D32" si="3">C18-C17</f>
        <v>1</v>
      </c>
      <c r="E18" s="10">
        <v>43.2</v>
      </c>
      <c r="F18" s="15">
        <f t="shared" ref="F18:F32" si="4">E18-E17</f>
        <v>0.800000000000004</v>
      </c>
      <c r="G18" s="12">
        <v>50.5</v>
      </c>
      <c r="H18" s="26">
        <f t="shared" si="2"/>
        <v>1.1</v>
      </c>
    </row>
    <row r="19" spans="2:8">
      <c r="B19" s="9">
        <v>2007</v>
      </c>
      <c r="C19" s="10">
        <v>46</v>
      </c>
      <c r="D19" s="15">
        <f t="shared" si="3"/>
        <v>0.899999999999999</v>
      </c>
      <c r="E19" s="10">
        <v>44</v>
      </c>
      <c r="F19" s="15">
        <f t="shared" si="4"/>
        <v>0.799999999999997</v>
      </c>
      <c r="G19" s="12">
        <v>51.8</v>
      </c>
      <c r="H19" s="26">
        <f t="shared" si="2"/>
        <v>1.3</v>
      </c>
    </row>
    <row r="20" spans="2:8">
      <c r="B20" s="9">
        <v>2008</v>
      </c>
      <c r="C20" s="10">
        <v>46.7</v>
      </c>
      <c r="D20" s="15">
        <f t="shared" si="3"/>
        <v>0.700000000000003</v>
      </c>
      <c r="E20" s="10">
        <v>44.4</v>
      </c>
      <c r="F20" s="15">
        <f t="shared" si="4"/>
        <v>0.399999999999999</v>
      </c>
      <c r="G20" s="12">
        <v>52.6</v>
      </c>
      <c r="H20" s="26">
        <f t="shared" si="2"/>
        <v>0.800000000000004</v>
      </c>
    </row>
    <row r="21" spans="2:8">
      <c r="B21" s="9">
        <v>2009</v>
      </c>
      <c r="C21" s="10">
        <v>47.2</v>
      </c>
      <c r="D21" s="15">
        <f t="shared" si="3"/>
        <v>0.5</v>
      </c>
      <c r="E21" s="10">
        <v>44.5</v>
      </c>
      <c r="F21" s="15">
        <f t="shared" si="4"/>
        <v>0.100000000000001</v>
      </c>
      <c r="G21" s="12">
        <v>53</v>
      </c>
      <c r="H21" s="26">
        <f t="shared" si="2"/>
        <v>0.399999999999999</v>
      </c>
    </row>
    <row r="22" spans="2:8">
      <c r="B22" s="9">
        <v>2010</v>
      </c>
      <c r="C22" s="10">
        <v>47.9</v>
      </c>
      <c r="D22" s="15">
        <f t="shared" si="3"/>
        <v>0.699999999999996</v>
      </c>
      <c r="E22" s="10">
        <v>45.1</v>
      </c>
      <c r="F22" s="15">
        <f t="shared" si="4"/>
        <v>0.600000000000001</v>
      </c>
      <c r="G22" s="12">
        <v>53.6</v>
      </c>
      <c r="H22" s="26">
        <f t="shared" si="2"/>
        <v>0.600000000000001</v>
      </c>
    </row>
    <row r="23" spans="2:8">
      <c r="B23" s="9">
        <v>2011</v>
      </c>
      <c r="C23" s="10">
        <v>48.6</v>
      </c>
      <c r="D23" s="27">
        <f t="shared" si="3"/>
        <v>0.700000000000003</v>
      </c>
      <c r="E23" s="10">
        <v>45.6</v>
      </c>
      <c r="F23" s="27">
        <f t="shared" si="4"/>
        <v>0.5</v>
      </c>
      <c r="G23" s="12">
        <v>54</v>
      </c>
      <c r="H23" s="26">
        <f t="shared" si="2"/>
        <v>0.399999999999999</v>
      </c>
    </row>
    <row r="24" spans="2:8">
      <c r="B24" s="9">
        <v>2012</v>
      </c>
      <c r="C24" s="10">
        <v>48.9</v>
      </c>
      <c r="D24" s="27">
        <f t="shared" si="3"/>
        <v>0.299999999999997</v>
      </c>
      <c r="E24" s="10">
        <v>45.8</v>
      </c>
      <c r="F24" s="27">
        <f t="shared" si="4"/>
        <v>0.199999999999996</v>
      </c>
      <c r="G24" s="12">
        <v>54.2</v>
      </c>
      <c r="H24" s="26">
        <f t="shared" si="2"/>
        <v>0.200000000000003</v>
      </c>
    </row>
    <row r="25" spans="2:8">
      <c r="B25" s="9">
        <v>2013</v>
      </c>
      <c r="C25" s="10">
        <v>49</v>
      </c>
      <c r="D25" s="27">
        <f t="shared" si="3"/>
        <v>0.100000000000001</v>
      </c>
      <c r="E25" s="10">
        <v>45.9</v>
      </c>
      <c r="F25" s="27">
        <f t="shared" si="4"/>
        <v>0.100000000000001</v>
      </c>
      <c r="G25" s="12">
        <v>54.1</v>
      </c>
      <c r="H25" s="28">
        <f t="shared" si="2"/>
        <v>-0.100000000000001</v>
      </c>
    </row>
    <row r="26" spans="2:8">
      <c r="B26" s="9">
        <v>2014</v>
      </c>
      <c r="C26" s="10">
        <v>49.1</v>
      </c>
      <c r="D26" s="27">
        <f t="shared" si="3"/>
        <v>0.100000000000001</v>
      </c>
      <c r="E26" s="10">
        <v>46</v>
      </c>
      <c r="F26" s="27">
        <f t="shared" si="4"/>
        <v>0.100000000000001</v>
      </c>
      <c r="G26" s="12">
        <v>54</v>
      </c>
      <c r="H26" s="28">
        <f t="shared" si="2"/>
        <v>-0.100000000000001</v>
      </c>
    </row>
    <row r="27" spans="2:8">
      <c r="B27" s="9">
        <v>2015</v>
      </c>
      <c r="C27" s="10">
        <v>49</v>
      </c>
      <c r="D27" s="29">
        <f t="shared" si="3"/>
        <v>-0.100000000000001</v>
      </c>
      <c r="E27" s="10">
        <v>46</v>
      </c>
      <c r="F27" s="27">
        <f t="shared" si="4"/>
        <v>0</v>
      </c>
      <c r="G27" s="12">
        <v>53.5</v>
      </c>
      <c r="H27" s="28">
        <f t="shared" si="2"/>
        <v>-0.5</v>
      </c>
    </row>
    <row r="28" spans="2:8">
      <c r="B28" s="9">
        <v>2016</v>
      </c>
      <c r="C28" s="10">
        <v>48.7</v>
      </c>
      <c r="D28" s="29">
        <f t="shared" si="3"/>
        <v>-0.299999999999997</v>
      </c>
      <c r="E28" s="10">
        <v>46</v>
      </c>
      <c r="F28" s="27">
        <f t="shared" si="4"/>
        <v>0</v>
      </c>
      <c r="G28" s="12">
        <v>53.5</v>
      </c>
      <c r="H28" s="26">
        <f t="shared" si="2"/>
        <v>0</v>
      </c>
    </row>
    <row r="29" spans="2:8">
      <c r="B29" s="9">
        <v>2017</v>
      </c>
      <c r="C29" s="10">
        <v>48.4</v>
      </c>
      <c r="D29" s="29">
        <f t="shared" si="3"/>
        <v>-0.300000000000004</v>
      </c>
      <c r="E29" s="10">
        <v>46.2</v>
      </c>
      <c r="F29" s="27">
        <f t="shared" si="4"/>
        <v>0.200000000000003</v>
      </c>
      <c r="G29" s="12">
        <v>53.4</v>
      </c>
      <c r="H29" s="28">
        <f t="shared" si="2"/>
        <v>-0.100000000000001</v>
      </c>
    </row>
    <row r="30" spans="2:8">
      <c r="B30" s="9">
        <v>2018</v>
      </c>
      <c r="C30" s="10">
        <v>48.5</v>
      </c>
      <c r="D30" s="27">
        <f t="shared" si="3"/>
        <v>0.100000000000001</v>
      </c>
      <c r="E30" s="10">
        <v>46.8</v>
      </c>
      <c r="F30" s="27">
        <f t="shared" si="4"/>
        <v>0.599999999999994</v>
      </c>
      <c r="G30" s="12">
        <v>53.6</v>
      </c>
      <c r="H30" s="26">
        <f t="shared" si="2"/>
        <v>0.200000000000003</v>
      </c>
    </row>
    <row r="31" spans="2:8">
      <c r="B31" s="9">
        <v>2019</v>
      </c>
      <c r="C31" s="17">
        <v>48.5839913980909</v>
      </c>
      <c r="D31" s="30">
        <f t="shared" si="3"/>
        <v>0.0839913980909017</v>
      </c>
      <c r="E31" s="17">
        <v>47.4767608886864</v>
      </c>
      <c r="F31" s="30">
        <f t="shared" si="4"/>
        <v>0.676760888686402</v>
      </c>
      <c r="G31" s="20">
        <f>100*('[1]Pop. Residente_EA_Idade'!$I$34/'[1]Pop. Residente_EA_Idade'!$G$34)</f>
        <v>53.8097882679625</v>
      </c>
      <c r="H31" s="26">
        <f t="shared" si="2"/>
        <v>0.209788267962509</v>
      </c>
    </row>
    <row r="32" spans="2:8">
      <c r="B32" s="9">
        <v>2020</v>
      </c>
      <c r="C32" s="17">
        <v>48.7</v>
      </c>
      <c r="D32" s="30">
        <f t="shared" si="3"/>
        <v>0.116008601909101</v>
      </c>
      <c r="E32" s="17">
        <v>48.1</v>
      </c>
      <c r="F32" s="30">
        <f t="shared" si="4"/>
        <v>0.623239111313602</v>
      </c>
      <c r="G32" s="20">
        <v>54.1</v>
      </c>
      <c r="H32" s="26">
        <f t="shared" si="2"/>
        <v>0.290211732037491</v>
      </c>
    </row>
  </sheetData>
  <mergeCells count="2">
    <mergeCell ref="B5:H5"/>
    <mergeCell ref="B10:H10"/>
  </mergeCells>
  <pageMargins left="0.7" right="0.7" top="0.75" bottom="0.75" header="0.3" footer="0.3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I32"/>
  <sheetViews>
    <sheetView showRowColHeaders="0" workbookViewId="0">
      <selection activeCell="K28" sqref="K28"/>
    </sheetView>
  </sheetViews>
  <sheetFormatPr defaultColWidth="9.1047619047619" defaultRowHeight="15"/>
  <cols>
    <col min="1" max="2" width="9.1047619047619" style="1"/>
    <col min="3" max="3" width="11" style="1"/>
    <col min="4" max="4" width="9.88571428571429" style="1"/>
    <col min="5" max="5" width="11" style="1"/>
    <col min="6" max="6" width="9.88571428571429" style="1"/>
    <col min="7" max="7" width="11" style="1"/>
    <col min="8" max="8" width="9.33333333333333" style="1"/>
    <col min="9" max="16384" width="9.1047619047619" style="1"/>
  </cols>
  <sheetData>
    <row r="3" spans="9:9">
      <c r="I3" s="22"/>
    </row>
    <row r="5" customHeight="1" spans="1:8">
      <c r="A5" s="2" t="s">
        <v>12</v>
      </c>
      <c r="B5" s="3" t="s">
        <v>54</v>
      </c>
      <c r="C5" s="3"/>
      <c r="D5" s="3"/>
      <c r="E5" s="3"/>
      <c r="F5" s="3"/>
      <c r="G5" s="3"/>
      <c r="H5" s="3"/>
    </row>
    <row r="6" spans="2:2">
      <c r="B6" s="4" t="s">
        <v>37</v>
      </c>
    </row>
    <row r="7" spans="2:2">
      <c r="B7" s="5" t="s">
        <v>51</v>
      </c>
    </row>
    <row r="8" spans="2:2">
      <c r="B8" s="5" t="s">
        <v>39</v>
      </c>
    </row>
    <row r="10" ht="20.4" customHeight="1" spans="2:8">
      <c r="B10" s="6" t="s">
        <v>13</v>
      </c>
      <c r="C10" s="6"/>
      <c r="D10" s="6"/>
      <c r="E10" s="6"/>
      <c r="F10" s="6"/>
      <c r="G10" s="6"/>
      <c r="H10" s="6"/>
    </row>
    <row r="11" ht="22.5" spans="2:8">
      <c r="B11" s="7" t="s">
        <v>41</v>
      </c>
      <c r="C11" s="8" t="s">
        <v>52</v>
      </c>
      <c r="D11" s="8" t="s">
        <v>43</v>
      </c>
      <c r="E11" s="8" t="s">
        <v>44</v>
      </c>
      <c r="F11" s="8" t="s">
        <v>43</v>
      </c>
      <c r="G11" s="8" t="s">
        <v>47</v>
      </c>
      <c r="H11" s="8" t="s">
        <v>43</v>
      </c>
    </row>
    <row r="12" spans="2:8">
      <c r="B12" s="9">
        <v>2000</v>
      </c>
      <c r="C12" s="10">
        <v>143.1</v>
      </c>
      <c r="D12" s="11"/>
      <c r="E12" s="10">
        <v>137.9</v>
      </c>
      <c r="F12" s="11"/>
      <c r="G12" s="12">
        <v>111.8</v>
      </c>
      <c r="H12" s="12"/>
    </row>
    <row r="13" spans="2:8">
      <c r="B13" s="9">
        <v>2001</v>
      </c>
      <c r="C13" s="10">
        <v>142.4</v>
      </c>
      <c r="D13" s="13">
        <f>C13-C12</f>
        <v>-0.699999999999989</v>
      </c>
      <c r="E13" s="10">
        <v>134.8</v>
      </c>
      <c r="F13" s="13">
        <f>E13-E12</f>
        <v>-3.09999999999999</v>
      </c>
      <c r="G13" s="12">
        <v>112.3</v>
      </c>
      <c r="H13" s="14">
        <f>G13-G12</f>
        <v>0.5</v>
      </c>
    </row>
    <row r="14" spans="2:8">
      <c r="B14" s="9">
        <v>2002</v>
      </c>
      <c r="C14" s="10">
        <v>140.3</v>
      </c>
      <c r="D14" s="13">
        <f t="shared" ref="D14:D17" si="0">C14-C13</f>
        <v>-2.09999999999999</v>
      </c>
      <c r="E14" s="10">
        <v>130.5</v>
      </c>
      <c r="F14" s="13">
        <f t="shared" ref="F14:F17" si="1">E14-E13</f>
        <v>-4.30000000000001</v>
      </c>
      <c r="G14" s="12">
        <v>111.4</v>
      </c>
      <c r="H14" s="16">
        <f t="shared" ref="H14:H17" si="2">G14-G13</f>
        <v>-0.899999999999991</v>
      </c>
    </row>
    <row r="15" spans="2:8">
      <c r="B15" s="9">
        <v>2003</v>
      </c>
      <c r="C15" s="23">
        <v>136</v>
      </c>
      <c r="D15" s="13">
        <f t="shared" si="0"/>
        <v>-4.30000000000001</v>
      </c>
      <c r="E15" s="10">
        <v>124.6</v>
      </c>
      <c r="F15" s="13">
        <f t="shared" si="1"/>
        <v>-5.90000000000001</v>
      </c>
      <c r="G15" s="12">
        <v>108.4</v>
      </c>
      <c r="H15" s="16">
        <f t="shared" si="2"/>
        <v>-3</v>
      </c>
    </row>
    <row r="16" spans="2:8">
      <c r="B16" s="9">
        <v>2004</v>
      </c>
      <c r="C16" s="23">
        <v>131</v>
      </c>
      <c r="D16" s="13">
        <f t="shared" si="0"/>
        <v>-5</v>
      </c>
      <c r="E16" s="10">
        <v>118.5</v>
      </c>
      <c r="F16" s="13">
        <f t="shared" si="1"/>
        <v>-6.09999999999999</v>
      </c>
      <c r="G16" s="12">
        <v>104.8</v>
      </c>
      <c r="H16" s="16">
        <f t="shared" si="2"/>
        <v>-3.60000000000001</v>
      </c>
    </row>
    <row r="17" spans="2:8">
      <c r="B17" s="9">
        <v>2005</v>
      </c>
      <c r="C17" s="10">
        <v>124.4</v>
      </c>
      <c r="D17" s="13">
        <f t="shared" si="0"/>
        <v>-6.59999999999999</v>
      </c>
      <c r="E17" s="10">
        <v>111.4</v>
      </c>
      <c r="F17" s="13">
        <f t="shared" si="1"/>
        <v>-7.09999999999999</v>
      </c>
      <c r="G17" s="12">
        <v>99.7</v>
      </c>
      <c r="H17" s="16">
        <f t="shared" si="2"/>
        <v>-5.09999999999999</v>
      </c>
    </row>
    <row r="18" spans="2:8">
      <c r="B18" s="9">
        <v>2006</v>
      </c>
      <c r="C18" s="10">
        <v>117.1</v>
      </c>
      <c r="D18" s="13">
        <f t="shared" ref="D18:D32" si="3">C18-C17</f>
        <v>-7.30000000000001</v>
      </c>
      <c r="E18" s="10">
        <v>104.7</v>
      </c>
      <c r="F18" s="13">
        <f t="shared" ref="F18:F32" si="4">E18-E17</f>
        <v>-6.7</v>
      </c>
      <c r="G18" s="12">
        <v>95.1</v>
      </c>
      <c r="H18" s="16">
        <f t="shared" ref="H18:H32" si="5">G18-G17</f>
        <v>-4.60000000000001</v>
      </c>
    </row>
    <row r="19" spans="2:8">
      <c r="B19" s="9">
        <v>2007</v>
      </c>
      <c r="C19" s="10">
        <v>110.4</v>
      </c>
      <c r="D19" s="13">
        <f t="shared" si="3"/>
        <v>-6.69999999999999</v>
      </c>
      <c r="E19" s="10">
        <v>98.7</v>
      </c>
      <c r="F19" s="13">
        <f t="shared" si="4"/>
        <v>-6</v>
      </c>
      <c r="G19" s="12">
        <v>90.9</v>
      </c>
      <c r="H19" s="16">
        <f t="shared" si="5"/>
        <v>-4.19999999999999</v>
      </c>
    </row>
    <row r="20" spans="2:8">
      <c r="B20" s="9">
        <v>2008</v>
      </c>
      <c r="C20" s="10">
        <v>105.1</v>
      </c>
      <c r="D20" s="13">
        <f t="shared" si="3"/>
        <v>-5.30000000000001</v>
      </c>
      <c r="E20" s="10">
        <v>95.3</v>
      </c>
      <c r="F20" s="13">
        <f t="shared" si="4"/>
        <v>-3.40000000000001</v>
      </c>
      <c r="G20" s="12">
        <v>88.3</v>
      </c>
      <c r="H20" s="16">
        <f t="shared" si="5"/>
        <v>-2.60000000000001</v>
      </c>
    </row>
    <row r="21" spans="2:8">
      <c r="B21" s="9">
        <v>2009</v>
      </c>
      <c r="C21" s="10">
        <v>100.6</v>
      </c>
      <c r="D21" s="13">
        <f t="shared" si="3"/>
        <v>-4.5</v>
      </c>
      <c r="E21" s="10">
        <v>92.8</v>
      </c>
      <c r="F21" s="13">
        <f t="shared" si="4"/>
        <v>-2.5</v>
      </c>
      <c r="G21" s="12">
        <v>86.6</v>
      </c>
      <c r="H21" s="16">
        <f t="shared" si="5"/>
        <v>-1.7</v>
      </c>
    </row>
    <row r="22" spans="2:8">
      <c r="B22" s="9">
        <v>2010</v>
      </c>
      <c r="C22" s="10">
        <v>96.2</v>
      </c>
      <c r="D22" s="13">
        <f t="shared" si="3"/>
        <v>-4.39999999999999</v>
      </c>
      <c r="E22" s="10">
        <v>90.7</v>
      </c>
      <c r="F22" s="13">
        <f t="shared" si="4"/>
        <v>-2.09999999999999</v>
      </c>
      <c r="G22" s="12">
        <v>85.3</v>
      </c>
      <c r="H22" s="16">
        <f t="shared" si="5"/>
        <v>-1.3</v>
      </c>
    </row>
    <row r="23" spans="2:8">
      <c r="B23" s="9">
        <v>2011</v>
      </c>
      <c r="C23" s="10">
        <v>93</v>
      </c>
      <c r="D23" s="13">
        <f t="shared" si="3"/>
        <v>-3.2</v>
      </c>
      <c r="E23" s="10">
        <v>89.1</v>
      </c>
      <c r="F23" s="13">
        <f t="shared" si="4"/>
        <v>-1.60000000000001</v>
      </c>
      <c r="G23" s="12">
        <v>80.4</v>
      </c>
      <c r="H23" s="16">
        <f t="shared" si="5"/>
        <v>-4.89999999999999</v>
      </c>
    </row>
    <row r="24" spans="2:8">
      <c r="B24" s="9">
        <v>2012</v>
      </c>
      <c r="C24" s="10">
        <v>88.8</v>
      </c>
      <c r="D24" s="13">
        <f t="shared" si="3"/>
        <v>-4.2</v>
      </c>
      <c r="E24" s="10">
        <v>86.1</v>
      </c>
      <c r="F24" s="13">
        <f t="shared" si="4"/>
        <v>-3</v>
      </c>
      <c r="G24" s="12">
        <v>74.2</v>
      </c>
      <c r="H24" s="16">
        <f t="shared" si="5"/>
        <v>-6.2</v>
      </c>
    </row>
    <row r="25" spans="2:8">
      <c r="B25" s="9">
        <v>2013</v>
      </c>
      <c r="C25" s="10">
        <v>86.2</v>
      </c>
      <c r="D25" s="13">
        <f t="shared" si="3"/>
        <v>-2.59999999999999</v>
      </c>
      <c r="E25" s="10">
        <v>84.4</v>
      </c>
      <c r="F25" s="13">
        <f t="shared" si="4"/>
        <v>-1.69999999999999</v>
      </c>
      <c r="G25" s="12">
        <v>69.2</v>
      </c>
      <c r="H25" s="16">
        <f t="shared" si="5"/>
        <v>-5</v>
      </c>
    </row>
    <row r="26" spans="2:8">
      <c r="B26" s="9">
        <v>2014</v>
      </c>
      <c r="C26" s="10">
        <v>83.5</v>
      </c>
      <c r="D26" s="13">
        <f t="shared" si="3"/>
        <v>-2.7</v>
      </c>
      <c r="E26" s="10">
        <v>82.8</v>
      </c>
      <c r="F26" s="13">
        <f t="shared" si="4"/>
        <v>-1.60000000000001</v>
      </c>
      <c r="G26" s="12">
        <v>64.9</v>
      </c>
      <c r="H26" s="16">
        <f t="shared" si="5"/>
        <v>-4.3</v>
      </c>
    </row>
    <row r="27" spans="2:8">
      <c r="B27" s="9">
        <v>2015</v>
      </c>
      <c r="C27" s="10">
        <v>81.3</v>
      </c>
      <c r="D27" s="13">
        <f t="shared" si="3"/>
        <v>-2.2</v>
      </c>
      <c r="E27" s="10">
        <v>81.4</v>
      </c>
      <c r="F27" s="13">
        <f t="shared" si="4"/>
        <v>-1.39999999999999</v>
      </c>
      <c r="G27" s="12">
        <v>61.8</v>
      </c>
      <c r="H27" s="16">
        <f t="shared" si="5"/>
        <v>-3.10000000000001</v>
      </c>
    </row>
    <row r="28" spans="2:8">
      <c r="B28" s="9">
        <v>2016</v>
      </c>
      <c r="C28" s="10">
        <v>79.7</v>
      </c>
      <c r="D28" s="13">
        <f t="shared" si="3"/>
        <v>-1.59999999999999</v>
      </c>
      <c r="E28" s="10">
        <v>80.8</v>
      </c>
      <c r="F28" s="13">
        <f t="shared" si="4"/>
        <v>-0.600000000000009</v>
      </c>
      <c r="G28" s="12">
        <v>62</v>
      </c>
      <c r="H28" s="14">
        <f t="shared" si="5"/>
        <v>0.200000000000003</v>
      </c>
    </row>
    <row r="29" spans="2:8">
      <c r="B29" s="9">
        <v>2017</v>
      </c>
      <c r="C29" s="10">
        <v>78.7</v>
      </c>
      <c r="D29" s="13">
        <f t="shared" si="3"/>
        <v>-1</v>
      </c>
      <c r="E29" s="10">
        <v>80.6</v>
      </c>
      <c r="F29" s="13">
        <f t="shared" si="4"/>
        <v>-0.200000000000003</v>
      </c>
      <c r="G29" s="12">
        <v>62.5</v>
      </c>
      <c r="H29" s="14">
        <f t="shared" si="5"/>
        <v>0.5</v>
      </c>
    </row>
    <row r="30" spans="2:8">
      <c r="B30" s="9">
        <v>2018</v>
      </c>
      <c r="C30" s="10">
        <v>77.7</v>
      </c>
      <c r="D30" s="13">
        <f t="shared" si="3"/>
        <v>-1</v>
      </c>
      <c r="E30" s="10">
        <v>80.5</v>
      </c>
      <c r="F30" s="13">
        <f t="shared" si="4"/>
        <v>-0.0999999999999943</v>
      </c>
      <c r="G30" s="12">
        <v>63.8</v>
      </c>
      <c r="H30" s="14">
        <f t="shared" si="5"/>
        <v>1.3</v>
      </c>
    </row>
    <row r="31" spans="2:8">
      <c r="B31" s="9">
        <v>2019</v>
      </c>
      <c r="C31" s="17">
        <v>77.5017061859563</v>
      </c>
      <c r="D31" s="19">
        <f t="shared" si="3"/>
        <v>-0.198293814043708</v>
      </c>
      <c r="E31" s="17">
        <f>100*((141877+143662)/(182238+172990))</f>
        <v>80.3818955712951</v>
      </c>
      <c r="F31" s="19">
        <f t="shared" si="4"/>
        <v>-0.118104428704939</v>
      </c>
      <c r="G31" s="20">
        <f>100*(19882+19972)/(30568+31192)</f>
        <v>64.5304404145078</v>
      </c>
      <c r="H31" s="24">
        <f t="shared" si="5"/>
        <v>0.730440414507768</v>
      </c>
    </row>
    <row r="32" spans="2:8">
      <c r="B32" s="9">
        <v>2020</v>
      </c>
      <c r="C32" s="17">
        <v>77.8</v>
      </c>
      <c r="D32" s="19">
        <f t="shared" si="3"/>
        <v>0.298293814043703</v>
      </c>
      <c r="E32" s="17">
        <v>80.5</v>
      </c>
      <c r="F32" s="19">
        <f t="shared" si="4"/>
        <v>0.118104428704939</v>
      </c>
      <c r="G32" s="20">
        <v>65.4</v>
      </c>
      <c r="H32" s="24">
        <f t="shared" si="5"/>
        <v>0.86955958549224</v>
      </c>
    </row>
  </sheetData>
  <mergeCells count="2">
    <mergeCell ref="B5:H5"/>
    <mergeCell ref="B10:H10"/>
  </mergeCells>
  <pageMargins left="0.7" right="0.7" top="0.75" bottom="0.75" header="0.3" footer="0.3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I32"/>
  <sheetViews>
    <sheetView showRowColHeaders="0" topLeftCell="A15" workbookViewId="0">
      <selection activeCell="B9" sqref="B9"/>
    </sheetView>
  </sheetViews>
  <sheetFormatPr defaultColWidth="9.1047619047619" defaultRowHeight="15"/>
  <cols>
    <col min="1" max="2" width="9.1047619047619" style="1"/>
    <col min="3" max="4" width="10.1047619047619" style="1"/>
    <col min="5" max="5" width="11.1047619047619" style="1"/>
    <col min="6" max="6" width="10.8857142857143" style="1"/>
    <col min="7" max="7" width="11" style="1"/>
    <col min="8" max="8" width="10.8857142857143" style="1"/>
    <col min="9" max="16384" width="9.1047619047619" style="1"/>
  </cols>
  <sheetData>
    <row r="3" spans="9:9">
      <c r="I3" s="22"/>
    </row>
    <row r="5" customHeight="1" spans="1:8">
      <c r="A5" s="2" t="s">
        <v>14</v>
      </c>
      <c r="B5" s="3" t="s">
        <v>15</v>
      </c>
      <c r="C5" s="3"/>
      <c r="D5" s="3"/>
      <c r="E5" s="3"/>
      <c r="F5" s="3"/>
      <c r="G5" s="3"/>
      <c r="H5" s="3"/>
    </row>
    <row r="6" spans="2:2">
      <c r="B6" s="4" t="s">
        <v>37</v>
      </c>
    </row>
    <row r="7" spans="2:2">
      <c r="B7" s="5" t="s">
        <v>51</v>
      </c>
    </row>
    <row r="8" spans="2:2">
      <c r="B8" s="5" t="s">
        <v>39</v>
      </c>
    </row>
    <row r="10" ht="20.4" customHeight="1" spans="2:8">
      <c r="B10" s="6" t="s">
        <v>55</v>
      </c>
      <c r="C10" s="6"/>
      <c r="D10" s="6"/>
      <c r="E10" s="6"/>
      <c r="F10" s="6"/>
      <c r="G10" s="6"/>
      <c r="H10" s="6"/>
    </row>
    <row r="11" ht="22.5" spans="2:8">
      <c r="B11" s="7" t="s">
        <v>41</v>
      </c>
      <c r="C11" s="8" t="s">
        <v>52</v>
      </c>
      <c r="D11" s="8" t="s">
        <v>43</v>
      </c>
      <c r="E11" s="8" t="s">
        <v>44</v>
      </c>
      <c r="F11" s="8" t="s">
        <v>43</v>
      </c>
      <c r="G11" s="8" t="s">
        <v>47</v>
      </c>
      <c r="H11" s="8" t="s">
        <v>43</v>
      </c>
    </row>
    <row r="12" spans="2:8">
      <c r="B12" s="9">
        <v>2000</v>
      </c>
      <c r="C12" s="10">
        <v>105.7</v>
      </c>
      <c r="D12" s="11"/>
      <c r="E12" s="10">
        <v>107.8</v>
      </c>
      <c r="F12" s="11"/>
      <c r="G12" s="12">
        <v>105.6</v>
      </c>
      <c r="H12" s="12"/>
    </row>
    <row r="13" spans="2:8">
      <c r="B13" s="9">
        <v>2001</v>
      </c>
      <c r="C13" s="10">
        <v>104.9</v>
      </c>
      <c r="D13" s="13">
        <f>C13-C12</f>
        <v>-0.799999999999997</v>
      </c>
      <c r="E13" s="10">
        <v>107.7</v>
      </c>
      <c r="F13" s="13">
        <f>E13-E12</f>
        <v>-0.0999999999999943</v>
      </c>
      <c r="G13" s="12">
        <v>106.9</v>
      </c>
      <c r="H13" s="14">
        <f>G13-G12</f>
        <v>1.30000000000001</v>
      </c>
    </row>
    <row r="14" spans="2:8">
      <c r="B14" s="9">
        <v>2002</v>
      </c>
      <c r="C14" s="10">
        <v>104.1</v>
      </c>
      <c r="D14" s="13">
        <f t="shared" ref="D14:D32" si="0">C14-C13</f>
        <v>-0.800000000000011</v>
      </c>
      <c r="E14" s="10">
        <v>108</v>
      </c>
      <c r="F14" s="15">
        <f t="shared" ref="F14:F32" si="1">E14-E13</f>
        <v>0.299999999999997</v>
      </c>
      <c r="G14" s="12">
        <v>107.9</v>
      </c>
      <c r="H14" s="14">
        <f t="shared" ref="H14:H32" si="2">G14-G13</f>
        <v>1</v>
      </c>
    </row>
    <row r="15" spans="2:8">
      <c r="B15" s="9">
        <v>2003</v>
      </c>
      <c r="C15" s="10">
        <v>102.8</v>
      </c>
      <c r="D15" s="13">
        <f t="shared" si="0"/>
        <v>-1.3</v>
      </c>
      <c r="E15" s="10">
        <v>107.3</v>
      </c>
      <c r="F15" s="13">
        <f t="shared" si="1"/>
        <v>-0.700000000000003</v>
      </c>
      <c r="G15" s="12">
        <v>107.8</v>
      </c>
      <c r="H15" s="16">
        <f t="shared" si="2"/>
        <v>-0.100000000000009</v>
      </c>
    </row>
    <row r="16" spans="2:8">
      <c r="B16" s="9">
        <v>2004</v>
      </c>
      <c r="C16" s="10">
        <v>101.1</v>
      </c>
      <c r="D16" s="13">
        <f t="shared" si="0"/>
        <v>-1.7</v>
      </c>
      <c r="E16" s="10">
        <v>106.2</v>
      </c>
      <c r="F16" s="13">
        <f t="shared" si="1"/>
        <v>-1.09999999999999</v>
      </c>
      <c r="G16" s="12">
        <v>107.6</v>
      </c>
      <c r="H16" s="16">
        <f t="shared" si="2"/>
        <v>-0.200000000000003</v>
      </c>
    </row>
    <row r="17" spans="2:8">
      <c r="B17" s="9">
        <v>2005</v>
      </c>
      <c r="C17" s="10">
        <v>99</v>
      </c>
      <c r="D17" s="13">
        <f t="shared" si="0"/>
        <v>-2.09999999999999</v>
      </c>
      <c r="E17" s="10">
        <v>104.1</v>
      </c>
      <c r="F17" s="13">
        <f t="shared" si="1"/>
        <v>-2.10000000000001</v>
      </c>
      <c r="G17" s="12">
        <v>106.6</v>
      </c>
      <c r="H17" s="16">
        <f t="shared" si="2"/>
        <v>-1</v>
      </c>
    </row>
    <row r="18" spans="2:8">
      <c r="B18" s="9">
        <v>2006</v>
      </c>
      <c r="C18" s="10">
        <v>96.1</v>
      </c>
      <c r="D18" s="13">
        <f t="shared" si="0"/>
        <v>-2.90000000000001</v>
      </c>
      <c r="E18" s="10">
        <v>101.3</v>
      </c>
      <c r="F18" s="13">
        <f t="shared" si="1"/>
        <v>-2.8</v>
      </c>
      <c r="G18" s="12">
        <v>104.7</v>
      </c>
      <c r="H18" s="16">
        <f t="shared" si="2"/>
        <v>-1.89999999999999</v>
      </c>
    </row>
    <row r="19" spans="2:8">
      <c r="B19" s="9">
        <v>2007</v>
      </c>
      <c r="C19" s="10">
        <v>93.2</v>
      </c>
      <c r="D19" s="13">
        <f t="shared" si="0"/>
        <v>-2.89999999999999</v>
      </c>
      <c r="E19" s="10">
        <v>98.2</v>
      </c>
      <c r="F19" s="13">
        <f t="shared" si="1"/>
        <v>-3.09999999999999</v>
      </c>
      <c r="G19" s="12">
        <v>102.7</v>
      </c>
      <c r="H19" s="16">
        <f t="shared" si="2"/>
        <v>-2</v>
      </c>
    </row>
    <row r="20" spans="2:8">
      <c r="B20" s="9">
        <v>2008</v>
      </c>
      <c r="C20" s="10">
        <v>90.2</v>
      </c>
      <c r="D20" s="13">
        <f t="shared" si="0"/>
        <v>-3</v>
      </c>
      <c r="E20" s="10">
        <v>95.2</v>
      </c>
      <c r="F20" s="13">
        <f t="shared" si="1"/>
        <v>-3</v>
      </c>
      <c r="G20" s="12">
        <v>101.1</v>
      </c>
      <c r="H20" s="16">
        <f t="shared" si="2"/>
        <v>-1.60000000000001</v>
      </c>
    </row>
    <row r="21" spans="2:8">
      <c r="B21" s="9">
        <v>2009</v>
      </c>
      <c r="C21" s="10">
        <v>86.9</v>
      </c>
      <c r="D21" s="13">
        <f t="shared" si="0"/>
        <v>-3.3</v>
      </c>
      <c r="E21" s="10">
        <v>91.6</v>
      </c>
      <c r="F21" s="13">
        <f t="shared" si="1"/>
        <v>-3.60000000000001</v>
      </c>
      <c r="G21" s="12">
        <v>98.3</v>
      </c>
      <c r="H21" s="16">
        <f t="shared" si="2"/>
        <v>-2.8</v>
      </c>
    </row>
    <row r="22" spans="2:8">
      <c r="B22" s="9">
        <v>2010</v>
      </c>
      <c r="C22" s="10">
        <v>83.7</v>
      </c>
      <c r="D22" s="13">
        <f t="shared" si="0"/>
        <v>-3.2</v>
      </c>
      <c r="E22" s="10">
        <v>88.3</v>
      </c>
      <c r="F22" s="13">
        <f t="shared" si="1"/>
        <v>-3.3</v>
      </c>
      <c r="G22" s="12">
        <v>97.5</v>
      </c>
      <c r="H22" s="16">
        <f t="shared" si="2"/>
        <v>-0.799999999999997</v>
      </c>
    </row>
    <row r="23" spans="2:8">
      <c r="B23" s="9">
        <v>2011</v>
      </c>
      <c r="C23" s="10">
        <v>80.8</v>
      </c>
      <c r="D23" s="13">
        <f t="shared" si="0"/>
        <v>-2.90000000000001</v>
      </c>
      <c r="E23" s="10">
        <v>83.8</v>
      </c>
      <c r="F23" s="13">
        <f t="shared" si="1"/>
        <v>-4.5</v>
      </c>
      <c r="G23" s="12">
        <v>90.2</v>
      </c>
      <c r="H23" s="16">
        <f t="shared" si="2"/>
        <v>-7.3</v>
      </c>
    </row>
    <row r="24" spans="2:8">
      <c r="B24" s="9">
        <v>2012</v>
      </c>
      <c r="C24" s="10">
        <v>77.8</v>
      </c>
      <c r="D24" s="13">
        <f t="shared" si="0"/>
        <v>-3</v>
      </c>
      <c r="E24" s="10">
        <v>79.2</v>
      </c>
      <c r="F24" s="13">
        <f t="shared" si="1"/>
        <v>-4.59999999999999</v>
      </c>
      <c r="G24" s="12">
        <v>82</v>
      </c>
      <c r="H24" s="16">
        <f t="shared" si="2"/>
        <v>-8.2</v>
      </c>
    </row>
    <row r="25" spans="2:8">
      <c r="B25" s="9">
        <v>2013</v>
      </c>
      <c r="C25" s="10">
        <v>75.8</v>
      </c>
      <c r="D25" s="13">
        <f t="shared" si="0"/>
        <v>-2</v>
      </c>
      <c r="E25" s="10">
        <v>75.9</v>
      </c>
      <c r="F25" s="13">
        <f t="shared" si="1"/>
        <v>-3.3</v>
      </c>
      <c r="G25" s="12">
        <v>75</v>
      </c>
      <c r="H25" s="16">
        <f t="shared" si="2"/>
        <v>-7</v>
      </c>
    </row>
    <row r="26" spans="2:8">
      <c r="B26" s="9">
        <v>2014</v>
      </c>
      <c r="C26" s="10">
        <v>74.1</v>
      </c>
      <c r="D26" s="13">
        <f t="shared" si="0"/>
        <v>-1.7</v>
      </c>
      <c r="E26" s="10">
        <v>73.3</v>
      </c>
      <c r="F26" s="13">
        <f t="shared" si="1"/>
        <v>-2.60000000000001</v>
      </c>
      <c r="G26" s="12">
        <v>70.5</v>
      </c>
      <c r="H26" s="16">
        <f t="shared" si="2"/>
        <v>-4.5</v>
      </c>
    </row>
    <row r="27" spans="2:8">
      <c r="B27" s="9">
        <v>2015</v>
      </c>
      <c r="C27" s="10">
        <v>72.5</v>
      </c>
      <c r="D27" s="13">
        <f t="shared" si="0"/>
        <v>-1.59999999999999</v>
      </c>
      <c r="E27" s="10">
        <v>70.9</v>
      </c>
      <c r="F27" s="13">
        <f t="shared" si="1"/>
        <v>-2.39999999999999</v>
      </c>
      <c r="G27" s="12">
        <v>66.7</v>
      </c>
      <c r="H27" s="16">
        <f t="shared" si="2"/>
        <v>-3.8</v>
      </c>
    </row>
    <row r="28" spans="2:8">
      <c r="B28" s="9">
        <v>2016</v>
      </c>
      <c r="C28" s="10">
        <v>71.3</v>
      </c>
      <c r="D28" s="13">
        <f t="shared" si="0"/>
        <v>-1.2</v>
      </c>
      <c r="E28" s="10">
        <v>69.3</v>
      </c>
      <c r="F28" s="13">
        <f t="shared" si="1"/>
        <v>-1.60000000000001</v>
      </c>
      <c r="G28" s="12">
        <v>64.6</v>
      </c>
      <c r="H28" s="16">
        <f t="shared" si="2"/>
        <v>-2.10000000000001</v>
      </c>
    </row>
    <row r="29" spans="2:8">
      <c r="B29" s="9">
        <v>2017</v>
      </c>
      <c r="C29" s="10">
        <v>70.6</v>
      </c>
      <c r="D29" s="13">
        <f t="shared" si="0"/>
        <v>-0.700000000000003</v>
      </c>
      <c r="E29" s="10">
        <v>68.1</v>
      </c>
      <c r="F29" s="13">
        <f t="shared" si="1"/>
        <v>-1.2</v>
      </c>
      <c r="G29" s="12">
        <v>63</v>
      </c>
      <c r="H29" s="16">
        <f t="shared" si="2"/>
        <v>-1.59999999999999</v>
      </c>
    </row>
    <row r="30" spans="2:8">
      <c r="B30" s="9">
        <v>2018</v>
      </c>
      <c r="C30" s="10">
        <v>70.5</v>
      </c>
      <c r="D30" s="13">
        <f t="shared" si="0"/>
        <v>-0.0999999999999943</v>
      </c>
      <c r="E30" s="10">
        <v>67.6</v>
      </c>
      <c r="F30" s="13">
        <f t="shared" si="1"/>
        <v>-0.5</v>
      </c>
      <c r="G30" s="12">
        <v>61.9</v>
      </c>
      <c r="H30" s="16">
        <f t="shared" si="2"/>
        <v>-1.1</v>
      </c>
    </row>
    <row r="31" spans="2:8">
      <c r="B31" s="9">
        <v>2019</v>
      </c>
      <c r="C31" s="17">
        <v>67.4036513566341</v>
      </c>
      <c r="D31" s="18">
        <f t="shared" si="0"/>
        <v>-3.0963486433659</v>
      </c>
      <c r="E31" s="17">
        <v>67.4036513566341</v>
      </c>
      <c r="F31" s="19">
        <f t="shared" si="1"/>
        <v>-0.196348643365894</v>
      </c>
      <c r="G31" s="20">
        <f>100*(10062+10079+11890)/(16246+17461+18744)</f>
        <v>61.0684257688128</v>
      </c>
      <c r="H31" s="21">
        <f t="shared" si="2"/>
        <v>-0.831574231187204</v>
      </c>
    </row>
    <row r="32" spans="2:8">
      <c r="B32" s="9">
        <v>2020</v>
      </c>
      <c r="C32" s="17">
        <v>72.3</v>
      </c>
      <c r="D32" s="18">
        <f t="shared" si="0"/>
        <v>4.8963486433659</v>
      </c>
      <c r="E32" s="17">
        <v>68</v>
      </c>
      <c r="F32" s="19">
        <f t="shared" si="1"/>
        <v>0.5963486433659</v>
      </c>
      <c r="G32" s="20">
        <v>62.5</v>
      </c>
      <c r="H32" s="21">
        <f t="shared" si="2"/>
        <v>1.43157423118721</v>
      </c>
    </row>
  </sheetData>
  <mergeCells count="2">
    <mergeCell ref="B5:H5"/>
    <mergeCell ref="B10:H10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Índice</vt:lpstr>
      <vt:lpstr>Conceitos</vt:lpstr>
      <vt:lpstr>Í. envelhecimento</vt:lpstr>
      <vt:lpstr>Í. dependencia idosos</vt:lpstr>
      <vt:lpstr>Í. dependencia jovens</vt:lpstr>
      <vt:lpstr>Í. dependencia total</vt:lpstr>
      <vt:lpstr>Í. longevidade</vt:lpstr>
      <vt:lpstr>Í. Renovação pop idade activa </vt:lpstr>
      <vt:lpstr>Í. Potencialidade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Observatorio</dc:creator>
  <cp:lastModifiedBy>Diogo Mazeron</cp:lastModifiedBy>
  <dcterms:created xsi:type="dcterms:W3CDTF">2019-07-22T16:27:00Z</dcterms:created>
  <dcterms:modified xsi:type="dcterms:W3CDTF">2022-06-09T14:32:07Z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2070-11.2.0.11074</vt:lpwstr>
  </property>
  <property fmtid="{D5CDD505-2E9C-101B-9397-08002B2CF9AE}" pid="3" name="ICV">
    <vt:lpwstr>BAE9EDBFD43546AE8C3AAF05D6690126</vt:lpwstr>
  </property>
</Properties>
</file>