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bservatorio\Desktop\"/>
    </mc:Choice>
  </mc:AlternateContent>
  <xr:revisionPtr revIDLastSave="0" documentId="13_ncr:1_{797E35DB-DD6A-4502-93EE-20847A535CB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Índice" sheetId="5" r:id="rId1"/>
    <sheet name="População Apoiada" sheetId="1" r:id="rId2"/>
    <sheet name="Pedidos Directos" sheetId="6" r:id="rId3"/>
    <sheet name="Novos Casos" sheetId="8" r:id="rId4"/>
    <sheet name="Nº pedidos encaminhados" sheetId="7" r:id="rId5"/>
    <sheet name="Novos Casos_pedidos directos" sheetId="9" r:id="rId6"/>
    <sheet name="Novos Casos_encaminhados" sheetId="10" r:id="rId7"/>
    <sheet name="Serviços" sheetId="2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4" i="8" l="1"/>
  <c r="H25" i="8"/>
  <c r="H26" i="8"/>
  <c r="H27" i="8"/>
  <c r="H28" i="8"/>
  <c r="H23" i="8"/>
  <c r="H35" i="8"/>
  <c r="H36" i="8"/>
  <c r="H37" i="8"/>
  <c r="H38" i="8"/>
  <c r="H39" i="8"/>
  <c r="H34" i="8"/>
  <c r="G35" i="8"/>
  <c r="G36" i="8"/>
  <c r="G37" i="8"/>
  <c r="G38" i="8"/>
  <c r="G39" i="8"/>
  <c r="G34" i="8"/>
  <c r="G24" i="8"/>
  <c r="G25" i="8"/>
  <c r="G26" i="8"/>
  <c r="G27" i="8"/>
  <c r="G28" i="8"/>
  <c r="G23" i="8"/>
  <c r="M35" i="7"/>
  <c r="M36" i="7"/>
  <c r="M37" i="7"/>
  <c r="M38" i="7"/>
  <c r="M39" i="7"/>
  <c r="M34" i="7"/>
  <c r="L35" i="7"/>
  <c r="L36" i="7"/>
  <c r="L37" i="7"/>
  <c r="L38" i="7"/>
  <c r="L39" i="7"/>
  <c r="L34" i="7"/>
  <c r="M24" i="7"/>
  <c r="M25" i="7"/>
  <c r="M26" i="7"/>
  <c r="M27" i="7"/>
  <c r="M28" i="7"/>
  <c r="M23" i="7"/>
  <c r="L24" i="7"/>
  <c r="L25" i="7"/>
  <c r="L26" i="7"/>
  <c r="L27" i="7"/>
  <c r="L28" i="7"/>
  <c r="L23" i="7"/>
  <c r="L35" i="6"/>
  <c r="L36" i="6"/>
  <c r="L37" i="6"/>
  <c r="L38" i="6"/>
  <c r="L39" i="6"/>
  <c r="L34" i="6"/>
  <c r="M24" i="6"/>
  <c r="M25" i="6"/>
  <c r="M26" i="6"/>
  <c r="M27" i="6"/>
  <c r="M28" i="6"/>
  <c r="M23" i="6"/>
  <c r="L24" i="6"/>
  <c r="L25" i="6"/>
  <c r="L26" i="6"/>
  <c r="L27" i="6"/>
  <c r="L28" i="6"/>
  <c r="L23" i="6"/>
  <c r="M35" i="1"/>
  <c r="M36" i="1"/>
  <c r="M37" i="1"/>
  <c r="M38" i="1"/>
  <c r="M39" i="1"/>
  <c r="M34" i="1"/>
  <c r="L35" i="1"/>
  <c r="L36" i="1"/>
  <c r="L37" i="1"/>
  <c r="L38" i="1"/>
  <c r="L39" i="1"/>
  <c r="L34" i="1"/>
  <c r="M24" i="1"/>
  <c r="M25" i="1"/>
  <c r="M26" i="1"/>
  <c r="M27" i="1"/>
  <c r="M28" i="1"/>
  <c r="M23" i="1"/>
  <c r="L24" i="1"/>
  <c r="L25" i="1"/>
  <c r="L26" i="1"/>
  <c r="L27" i="1"/>
  <c r="L28" i="1"/>
  <c r="L23" i="1"/>
  <c r="G35" i="10" l="1"/>
  <c r="G36" i="10"/>
  <c r="G37" i="10"/>
  <c r="G38" i="10"/>
  <c r="G34" i="10"/>
  <c r="F35" i="10"/>
  <c r="F36" i="10"/>
  <c r="F37" i="10"/>
  <c r="F38" i="10"/>
  <c r="F34" i="10"/>
  <c r="G24" i="10"/>
  <c r="G25" i="10"/>
  <c r="G26" i="10"/>
  <c r="G27" i="10"/>
  <c r="G23" i="10"/>
  <c r="F24" i="10"/>
  <c r="F25" i="10"/>
  <c r="F26" i="10"/>
  <c r="F27" i="10"/>
  <c r="F23" i="10"/>
  <c r="G17" i="10"/>
  <c r="G35" i="9"/>
  <c r="G36" i="9"/>
  <c r="G37" i="9"/>
  <c r="G38" i="9"/>
  <c r="G34" i="9"/>
  <c r="F35" i="9"/>
  <c r="F36" i="9"/>
  <c r="F37" i="9"/>
  <c r="F38" i="9"/>
  <c r="F34" i="9"/>
  <c r="G24" i="9"/>
  <c r="G25" i="9"/>
  <c r="G26" i="9"/>
  <c r="G27" i="9"/>
  <c r="G23" i="9"/>
  <c r="F24" i="9"/>
  <c r="F25" i="9"/>
  <c r="F26" i="9"/>
  <c r="F27" i="9"/>
  <c r="F23" i="9"/>
  <c r="G17" i="9"/>
  <c r="K35" i="7"/>
  <c r="K36" i="7"/>
  <c r="K37" i="7"/>
  <c r="K38" i="7"/>
  <c r="K34" i="7"/>
  <c r="K24" i="7"/>
  <c r="K25" i="7"/>
  <c r="K26" i="7"/>
  <c r="K27" i="7"/>
  <c r="K23" i="7"/>
  <c r="L17" i="7"/>
  <c r="F35" i="8"/>
  <c r="F36" i="8"/>
  <c r="F37" i="8"/>
  <c r="F38" i="8"/>
  <c r="F34" i="8"/>
  <c r="F24" i="8"/>
  <c r="F25" i="8"/>
  <c r="F26" i="8"/>
  <c r="F27" i="8"/>
  <c r="F23" i="8"/>
  <c r="G17" i="8"/>
  <c r="M35" i="6"/>
  <c r="M36" i="6"/>
  <c r="M37" i="6"/>
  <c r="M38" i="6"/>
  <c r="M34" i="6"/>
  <c r="K35" i="6"/>
  <c r="K36" i="6"/>
  <c r="K37" i="6"/>
  <c r="K38" i="6"/>
  <c r="K34" i="6"/>
  <c r="K24" i="6"/>
  <c r="K25" i="6"/>
  <c r="K26" i="6"/>
  <c r="K27" i="6"/>
  <c r="K23" i="6"/>
  <c r="L17" i="6"/>
  <c r="K35" i="1"/>
  <c r="K36" i="1"/>
  <c r="K37" i="1"/>
  <c r="K38" i="1"/>
  <c r="K39" i="1"/>
  <c r="K34" i="1"/>
  <c r="K24" i="1"/>
  <c r="K25" i="1"/>
  <c r="K26" i="1"/>
  <c r="K27" i="1"/>
  <c r="K28" i="1"/>
  <c r="K23" i="1"/>
  <c r="L17" i="1"/>
  <c r="E35" i="10" l="1"/>
  <c r="E36" i="10"/>
  <c r="E37" i="10"/>
  <c r="E38" i="10"/>
  <c r="E34" i="10"/>
  <c r="E24" i="10"/>
  <c r="E25" i="10"/>
  <c r="E26" i="10"/>
  <c r="E27" i="10"/>
  <c r="E23" i="10"/>
  <c r="F17" i="10"/>
  <c r="F39" i="10" l="1"/>
  <c r="F28" i="10"/>
  <c r="E35" i="9"/>
  <c r="E36" i="9"/>
  <c r="E37" i="9"/>
  <c r="E38" i="9"/>
  <c r="E34" i="9"/>
  <c r="E24" i="9"/>
  <c r="E25" i="9"/>
  <c r="E26" i="9"/>
  <c r="E27" i="9"/>
  <c r="E23" i="9"/>
  <c r="F17" i="9"/>
  <c r="J35" i="7"/>
  <c r="J36" i="7"/>
  <c r="J37" i="7"/>
  <c r="J38" i="7"/>
  <c r="J34" i="7"/>
  <c r="J24" i="7"/>
  <c r="J25" i="7"/>
  <c r="J26" i="7"/>
  <c r="J27" i="7"/>
  <c r="J23" i="7"/>
  <c r="K17" i="7"/>
  <c r="K17" i="6"/>
  <c r="J35" i="6"/>
  <c r="J36" i="6"/>
  <c r="J37" i="6"/>
  <c r="J38" i="6"/>
  <c r="J34" i="6"/>
  <c r="J24" i="6"/>
  <c r="J25" i="6"/>
  <c r="J26" i="6"/>
  <c r="J27" i="6"/>
  <c r="J23" i="6"/>
  <c r="E35" i="8"/>
  <c r="E36" i="8"/>
  <c r="E37" i="8"/>
  <c r="E38" i="8"/>
  <c r="E34" i="8"/>
  <c r="E24" i="8"/>
  <c r="E25" i="8"/>
  <c r="E26" i="8"/>
  <c r="E27" i="8"/>
  <c r="E23" i="8"/>
  <c r="F17" i="8"/>
  <c r="J35" i="1"/>
  <c r="J36" i="1"/>
  <c r="J37" i="1"/>
  <c r="J38" i="1"/>
  <c r="J34" i="1"/>
  <c r="J24" i="1"/>
  <c r="J25" i="1"/>
  <c r="J26" i="1"/>
  <c r="J27" i="1"/>
  <c r="J23" i="1"/>
  <c r="F28" i="8" l="1"/>
  <c r="F39" i="8"/>
  <c r="K28" i="6"/>
  <c r="K39" i="6"/>
  <c r="K28" i="7"/>
  <c r="K39" i="7"/>
  <c r="F39" i="9"/>
  <c r="F28" i="9"/>
  <c r="D17" i="10"/>
  <c r="C17" i="10"/>
  <c r="E17" i="10"/>
  <c r="D28" i="10" s="1"/>
  <c r="D38" i="10"/>
  <c r="C38" i="10"/>
  <c r="D37" i="10"/>
  <c r="C37" i="10"/>
  <c r="D36" i="10"/>
  <c r="C36" i="10"/>
  <c r="D35" i="10"/>
  <c r="C35" i="10"/>
  <c r="D34" i="10"/>
  <c r="C34" i="10"/>
  <c r="D27" i="10"/>
  <c r="C27" i="10"/>
  <c r="D26" i="10"/>
  <c r="C26" i="10"/>
  <c r="D25" i="10"/>
  <c r="C25" i="10"/>
  <c r="D24" i="10"/>
  <c r="C24" i="10"/>
  <c r="D23" i="10"/>
  <c r="C23" i="10"/>
  <c r="C39" i="10"/>
  <c r="E17" i="9"/>
  <c r="E39" i="9" s="1"/>
  <c r="C17" i="9"/>
  <c r="D17" i="9"/>
  <c r="C28" i="9" s="1"/>
  <c r="D38" i="9"/>
  <c r="C38" i="9"/>
  <c r="D37" i="9"/>
  <c r="C37" i="9"/>
  <c r="D36" i="9"/>
  <c r="C36" i="9"/>
  <c r="D35" i="9"/>
  <c r="C35" i="9"/>
  <c r="D34" i="9"/>
  <c r="C34" i="9"/>
  <c r="D27" i="9"/>
  <c r="C27" i="9"/>
  <c r="D26" i="9"/>
  <c r="C26" i="9"/>
  <c r="D25" i="9"/>
  <c r="C25" i="9"/>
  <c r="D24" i="9"/>
  <c r="C24" i="9"/>
  <c r="D23" i="9"/>
  <c r="C23" i="9"/>
  <c r="D39" i="9"/>
  <c r="D35" i="8"/>
  <c r="D36" i="8"/>
  <c r="D37" i="8"/>
  <c r="D38" i="8"/>
  <c r="D34" i="8"/>
  <c r="C35" i="8"/>
  <c r="C36" i="8"/>
  <c r="C37" i="8"/>
  <c r="C38" i="8"/>
  <c r="C34" i="8"/>
  <c r="D24" i="8"/>
  <c r="D25" i="8"/>
  <c r="D26" i="8"/>
  <c r="D27" i="8"/>
  <c r="C24" i="8"/>
  <c r="C25" i="8"/>
  <c r="C26" i="8"/>
  <c r="C27" i="8"/>
  <c r="D23" i="8"/>
  <c r="C23" i="8"/>
  <c r="D17" i="8"/>
  <c r="G39" i="10" l="1"/>
  <c r="G28" i="10"/>
  <c r="C28" i="10"/>
  <c r="E28" i="10"/>
  <c r="E39" i="10"/>
  <c r="E28" i="9"/>
  <c r="C39" i="9"/>
  <c r="G28" i="9"/>
  <c r="G39" i="9"/>
  <c r="D39" i="10"/>
  <c r="D28" i="9"/>
  <c r="C17" i="8" l="1"/>
  <c r="C28" i="8" l="1"/>
  <c r="C39" i="8"/>
  <c r="E17" i="8"/>
  <c r="E28" i="8" l="1"/>
  <c r="D39" i="8"/>
  <c r="D28" i="8"/>
  <c r="E39" i="8"/>
  <c r="I35" i="7"/>
  <c r="I36" i="7"/>
  <c r="I37" i="7"/>
  <c r="I38" i="7"/>
  <c r="I34" i="7"/>
  <c r="I24" i="7"/>
  <c r="I25" i="7"/>
  <c r="I26" i="7"/>
  <c r="I27" i="7"/>
  <c r="I23" i="7"/>
  <c r="I35" i="6"/>
  <c r="I36" i="6"/>
  <c r="I37" i="6"/>
  <c r="I38" i="6"/>
  <c r="I34" i="6"/>
  <c r="I24" i="6"/>
  <c r="I25" i="6"/>
  <c r="I26" i="6"/>
  <c r="I27" i="6"/>
  <c r="I23" i="6"/>
  <c r="I35" i="1"/>
  <c r="I36" i="1"/>
  <c r="I37" i="1"/>
  <c r="I38" i="1"/>
  <c r="I34" i="1"/>
  <c r="I24" i="1"/>
  <c r="I25" i="1"/>
  <c r="I26" i="1"/>
  <c r="I27" i="1"/>
  <c r="I23" i="1"/>
  <c r="J17" i="7"/>
  <c r="J17" i="6"/>
  <c r="J17" i="1"/>
  <c r="J28" i="6" l="1"/>
  <c r="J39" i="6"/>
  <c r="J28" i="7"/>
  <c r="J39" i="7"/>
  <c r="I28" i="6"/>
  <c r="J39" i="1"/>
  <c r="J28" i="1"/>
  <c r="I39" i="6"/>
  <c r="H35" i="7"/>
  <c r="H36" i="7"/>
  <c r="H37" i="7"/>
  <c r="H38" i="7"/>
  <c r="H34" i="7"/>
  <c r="H24" i="7"/>
  <c r="H25" i="7"/>
  <c r="H26" i="7"/>
  <c r="H27" i="7"/>
  <c r="H23" i="7"/>
  <c r="I17" i="7"/>
  <c r="I28" i="7" s="1"/>
  <c r="H35" i="6"/>
  <c r="H36" i="6"/>
  <c r="H37" i="6"/>
  <c r="H38" i="6"/>
  <c r="H34" i="6"/>
  <c r="H24" i="6"/>
  <c r="H25" i="6"/>
  <c r="H26" i="6"/>
  <c r="H27" i="6"/>
  <c r="H23" i="6"/>
  <c r="I17" i="6"/>
  <c r="H35" i="1"/>
  <c r="H36" i="1"/>
  <c r="H37" i="1"/>
  <c r="H38" i="1"/>
  <c r="H34" i="1"/>
  <c r="H24" i="1"/>
  <c r="H25" i="1"/>
  <c r="H26" i="1"/>
  <c r="H27" i="1"/>
  <c r="H23" i="1"/>
  <c r="I17" i="1"/>
  <c r="I28" i="1" s="1"/>
  <c r="I39" i="1" l="1"/>
  <c r="I39" i="7"/>
  <c r="G35" i="7"/>
  <c r="G36" i="7"/>
  <c r="G37" i="7"/>
  <c r="G38" i="7"/>
  <c r="G34" i="7"/>
  <c r="F35" i="7"/>
  <c r="F36" i="7"/>
  <c r="F37" i="7"/>
  <c r="F38" i="7"/>
  <c r="F34" i="7"/>
  <c r="E35" i="7"/>
  <c r="E36" i="7"/>
  <c r="E37" i="7"/>
  <c r="E38" i="7"/>
  <c r="E34" i="7"/>
  <c r="D35" i="7"/>
  <c r="D36" i="7"/>
  <c r="D37" i="7"/>
  <c r="D38" i="7"/>
  <c r="D34" i="7"/>
  <c r="C35" i="7"/>
  <c r="C36" i="7"/>
  <c r="C37" i="7"/>
  <c r="C38" i="7"/>
  <c r="C34" i="7"/>
  <c r="G24" i="7"/>
  <c r="G25" i="7"/>
  <c r="G26" i="7"/>
  <c r="G27" i="7"/>
  <c r="G23" i="7"/>
  <c r="F24" i="7"/>
  <c r="F25" i="7"/>
  <c r="F26" i="7"/>
  <c r="F27" i="7"/>
  <c r="F23" i="7"/>
  <c r="E24" i="7"/>
  <c r="E25" i="7"/>
  <c r="E26" i="7"/>
  <c r="E27" i="7"/>
  <c r="E23" i="7"/>
  <c r="D24" i="7"/>
  <c r="D25" i="7"/>
  <c r="D26" i="7"/>
  <c r="D27" i="7"/>
  <c r="D23" i="7"/>
  <c r="C24" i="7"/>
  <c r="C25" i="7"/>
  <c r="C26" i="7"/>
  <c r="C27" i="7"/>
  <c r="C23" i="7"/>
  <c r="G35" i="6"/>
  <c r="G36" i="6"/>
  <c r="G37" i="6"/>
  <c r="G38" i="6"/>
  <c r="G34" i="6"/>
  <c r="F35" i="6"/>
  <c r="F36" i="6"/>
  <c r="F37" i="6"/>
  <c r="F38" i="6"/>
  <c r="F34" i="6"/>
  <c r="E35" i="6"/>
  <c r="E36" i="6"/>
  <c r="E37" i="6"/>
  <c r="E38" i="6"/>
  <c r="E34" i="6"/>
  <c r="D35" i="6"/>
  <c r="D36" i="6"/>
  <c r="D37" i="6"/>
  <c r="D38" i="6"/>
  <c r="D34" i="6"/>
  <c r="C35" i="6"/>
  <c r="C36" i="6"/>
  <c r="C37" i="6"/>
  <c r="C38" i="6"/>
  <c r="C34" i="6"/>
  <c r="G24" i="6"/>
  <c r="G25" i="6"/>
  <c r="G26" i="6"/>
  <c r="G27" i="6"/>
  <c r="G23" i="6"/>
  <c r="F24" i="6"/>
  <c r="F25" i="6"/>
  <c r="F26" i="6"/>
  <c r="F27" i="6"/>
  <c r="F23" i="6"/>
  <c r="E24" i="6"/>
  <c r="E25" i="6"/>
  <c r="E26" i="6"/>
  <c r="E27" i="6"/>
  <c r="E23" i="6"/>
  <c r="D24" i="6"/>
  <c r="D25" i="6"/>
  <c r="D26" i="6"/>
  <c r="D27" i="6"/>
  <c r="D23" i="6"/>
  <c r="C24" i="6"/>
  <c r="C25" i="6"/>
  <c r="C26" i="6"/>
  <c r="C27" i="6"/>
  <c r="C23" i="6"/>
  <c r="G35" i="1"/>
  <c r="G36" i="1"/>
  <c r="G37" i="1"/>
  <c r="G38" i="1"/>
  <c r="F35" i="1"/>
  <c r="F36" i="1"/>
  <c r="F37" i="1"/>
  <c r="F38" i="1"/>
  <c r="E35" i="1"/>
  <c r="E36" i="1"/>
  <c r="E37" i="1"/>
  <c r="E38" i="1"/>
  <c r="D35" i="1"/>
  <c r="D36" i="1"/>
  <c r="D37" i="1"/>
  <c r="D38" i="1"/>
  <c r="G34" i="1"/>
  <c r="F34" i="1"/>
  <c r="E34" i="1"/>
  <c r="D34" i="1"/>
  <c r="C35" i="1"/>
  <c r="C36" i="1"/>
  <c r="C37" i="1"/>
  <c r="C38" i="1"/>
  <c r="C34" i="1"/>
  <c r="G24" i="1"/>
  <c r="G25" i="1"/>
  <c r="G26" i="1"/>
  <c r="G27" i="1"/>
  <c r="G23" i="1"/>
  <c r="F24" i="1"/>
  <c r="F25" i="1"/>
  <c r="F26" i="1"/>
  <c r="F27" i="1"/>
  <c r="F23" i="1"/>
  <c r="E24" i="1"/>
  <c r="E25" i="1"/>
  <c r="E26" i="1"/>
  <c r="E27" i="1"/>
  <c r="E23" i="1"/>
  <c r="D24" i="1"/>
  <c r="D25" i="1"/>
  <c r="D26" i="1"/>
  <c r="D27" i="1"/>
  <c r="D23" i="1"/>
  <c r="C24" i="1"/>
  <c r="C25" i="1"/>
  <c r="C26" i="1"/>
  <c r="C27" i="1"/>
  <c r="C23" i="1"/>
  <c r="H17" i="7"/>
  <c r="G17" i="7"/>
  <c r="F28" i="7" s="1"/>
  <c r="F17" i="7"/>
  <c r="E39" i="7" s="1"/>
  <c r="E17" i="7"/>
  <c r="D17" i="7"/>
  <c r="C17" i="7"/>
  <c r="H17" i="6"/>
  <c r="G17" i="6"/>
  <c r="F17" i="6"/>
  <c r="E17" i="6"/>
  <c r="D39" i="6" s="1"/>
  <c r="D17" i="6"/>
  <c r="C17" i="6"/>
  <c r="G28" i="7" l="1"/>
  <c r="C39" i="7"/>
  <c r="M39" i="6"/>
  <c r="F39" i="6"/>
  <c r="D28" i="7"/>
  <c r="C28" i="7"/>
  <c r="E28" i="6"/>
  <c r="E39" i="6"/>
  <c r="C28" i="6"/>
  <c r="H39" i="6"/>
  <c r="H28" i="6"/>
  <c r="D28" i="6"/>
  <c r="F28" i="6"/>
  <c r="C39" i="6"/>
  <c r="G39" i="6"/>
  <c r="E28" i="7"/>
  <c r="D39" i="7"/>
  <c r="F39" i="7"/>
  <c r="H39" i="7"/>
  <c r="H28" i="7"/>
  <c r="G28" i="6"/>
  <c r="G39" i="7"/>
  <c r="D17" i="1"/>
  <c r="E17" i="1"/>
  <c r="F17" i="1"/>
  <c r="G17" i="1"/>
  <c r="H17" i="1"/>
  <c r="C17" i="1"/>
  <c r="H28" i="1" l="1"/>
  <c r="H39" i="1"/>
  <c r="F39" i="1"/>
  <c r="F28" i="1"/>
  <c r="D39" i="1"/>
  <c r="D28" i="1"/>
  <c r="G28" i="1"/>
  <c r="G39" i="1"/>
  <c r="E28" i="1"/>
  <c r="E39" i="1"/>
  <c r="C39" i="1"/>
  <c r="C28" i="1"/>
</calcChain>
</file>

<file path=xl/sharedStrings.xml><?xml version="1.0" encoding="utf-8"?>
<sst xmlns="http://schemas.openxmlformats.org/spreadsheetml/2006/main" count="334" uniqueCount="66">
  <si>
    <t>Total</t>
  </si>
  <si>
    <t>Equipamento Social</t>
  </si>
  <si>
    <t>Centro Porta Amiga Olaias</t>
  </si>
  <si>
    <t>Centro Porta Amiga Chelas</t>
  </si>
  <si>
    <t>Abrigo Graça</t>
  </si>
  <si>
    <t>Centro Porta Amiga Cascais</t>
  </si>
  <si>
    <t>Centro Porta Amiga Almada</t>
  </si>
  <si>
    <t xml:space="preserve">Serviços </t>
  </si>
  <si>
    <t>Refeitório</t>
  </si>
  <si>
    <t>Gén. Ali.</t>
  </si>
  <si>
    <t>Gén. Ali+Ref.</t>
  </si>
  <si>
    <t>Roupeiro</t>
  </si>
  <si>
    <t>Lavandaria</t>
  </si>
  <si>
    <t>Balneário</t>
  </si>
  <si>
    <t>Ap.Social</t>
  </si>
  <si>
    <t>Ap. Psico.</t>
  </si>
  <si>
    <t>Ap. Médico</t>
  </si>
  <si>
    <t>Ap. Enfer.</t>
  </si>
  <si>
    <t>Ap. Jurídico</t>
  </si>
  <si>
    <t>Club Empreg</t>
  </si>
  <si>
    <t>Freq.</t>
  </si>
  <si>
    <t>%</t>
  </si>
  <si>
    <t>**Este quadro refere-se ao total da população que utilizou os serviços da AMI em todo o território nacional no referido ano</t>
  </si>
  <si>
    <t>Nº de pessoas apoiadas pelos Equipamentos Sociais da AMI na Região da Grande Lisboa</t>
  </si>
  <si>
    <t>N</t>
  </si>
  <si>
    <t>-</t>
  </si>
  <si>
    <t>fonte: AMI - Assistência Médica Internacional</t>
  </si>
  <si>
    <t>Variação Absoluta</t>
  </si>
  <si>
    <t>2008-09</t>
  </si>
  <si>
    <t>2009-10</t>
  </si>
  <si>
    <t>2010-11</t>
  </si>
  <si>
    <t>2011-12</t>
  </si>
  <si>
    <t>2012-13</t>
  </si>
  <si>
    <t>Variação Percentual</t>
  </si>
  <si>
    <t>Nº de pessoas apoiadas pelos Equipamentos Sociais da AMI na Região da Grande Lisboa (Nº)</t>
  </si>
  <si>
    <t>Pessoas apoiadas pelos Equipamentos Sociais da AMI na Região da Grande Lisboa (Variação Absoluta)</t>
  </si>
  <si>
    <t>Pessoas apoiadas pelos Equipamentos Sociais da AMI na Região da Grande Lisboa (Variação Percentual)</t>
  </si>
  <si>
    <t>cálculos: Observatório Luta Contra a Pobreza na Cidade de Lisboa</t>
  </si>
  <si>
    <t>Nº de pedidos encaminhados por outras instituições (Nº)</t>
  </si>
  <si>
    <t>Nº de pedidos encaminhados por outras instituições (Variação Absoluta)</t>
  </si>
  <si>
    <t>Nº de pedidos encaminhados por outras instituições (Variação Percentual)</t>
  </si>
  <si>
    <t>Nº de pedidos directos (pessoas que procuraram os Equipamentos da AMI por iniciativa própria) - (Nº)</t>
  </si>
  <si>
    <t>Nº de pedidos directos (pessoas que procuraram os Equipamentos da AMI por iniciativa própria) - (Variação Absoluta)</t>
  </si>
  <si>
    <t>Nº de pedidos directos (pessoas que procuraram os Equipamentos da AMI por iniciativa própria) - (Variação Percentual)</t>
  </si>
  <si>
    <t>fonte e cálculos: AMI - Assistência Médica Internacional</t>
  </si>
  <si>
    <t>2013-14</t>
  </si>
  <si>
    <t>Utilização de Serviços, por frequência e percentagem relativa ao total de cada ano **</t>
  </si>
  <si>
    <t>2014-15</t>
  </si>
  <si>
    <t>Novos casos -  Nº de pessoas apoiadas pelos Equipamentos Sociais da AMI na Região da Grande Lisboa (Nº)</t>
  </si>
  <si>
    <t>Novos casos - Pedidos directos (pessoas que procuraram os Equipamentos da AMI por iniciativa própria) - (Variação Absoluta)</t>
  </si>
  <si>
    <t>Novos Casos - Pedidos directos (pessoas que procuraram os Equipamentos da AMI por iniciativa própria) - (Variação Percentual)</t>
  </si>
  <si>
    <t>Novos Casos - Pedidos encaminhados por outras instituições  - (Variação Percentual)</t>
  </si>
  <si>
    <t>Novos casos - Pedidos encaminhados por outras instituições - (Variação Absoluta)</t>
  </si>
  <si>
    <t>Novos casos -  Pedidos encaminhados por outras instituições (Nº)</t>
  </si>
  <si>
    <t>Novos casos -  Nº de pedidos directos  (pessoas que procuraram os Equipamentos da AMI por iniciativa própria) (Nº)</t>
  </si>
  <si>
    <t>RETRATO DE LISBOA - LISBOA EM NÚMEROS</t>
  </si>
  <si>
    <t>2015-2016</t>
  </si>
  <si>
    <t>2015-16</t>
  </si>
  <si>
    <t xml:space="preserve">Utilização de Serviços, por frequência e percentagem relativa ao total de cada ano </t>
  </si>
  <si>
    <t>2016-2017</t>
  </si>
  <si>
    <t>2016-17</t>
  </si>
  <si>
    <t>2013-17</t>
  </si>
  <si>
    <t>2017-2018</t>
  </si>
  <si>
    <t>2008-18</t>
  </si>
  <si>
    <t>2017-18</t>
  </si>
  <si>
    <t>2013-18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</si>
</sst>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3"/>
      <name val="Arial"/>
      <family val="2"/>
    </font>
    <font>
      <b/>
      <u/>
      <sz val="9"/>
      <color theme="3"/>
      <name val="Arial"/>
      <family val="2"/>
    </font>
    <font>
      <b/>
      <sz val="9"/>
      <color theme="0"/>
      <name val="Arial"/>
      <family val="2"/>
    </font>
    <font>
      <b/>
      <sz val="8"/>
      <color theme="4" tint="0.39997558519241921"/>
      <name val="Arial"/>
      <family val="2"/>
    </font>
    <font>
      <b/>
      <sz val="9"/>
      <color theme="4" tint="0.39997558519241921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9"/>
      <color theme="4" tint="-0.249977111117893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3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3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</borders>
  <cellStyleXfs count="1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53">
    <xf numFmtId="0" fontId="0" fillId="0" borderId="0" xfId="0"/>
    <xf numFmtId="0" fontId="0" fillId="2" borderId="0" xfId="0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center"/>
    </xf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10" fillId="2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vertical="center"/>
    </xf>
    <xf numFmtId="3" fontId="7" fillId="2" borderId="0" xfId="0" applyNumberFormat="1" applyFont="1" applyFill="1" applyBorder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0" fontId="10" fillId="6" borderId="2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left" vertical="center" wrapText="1"/>
    </xf>
    <xf numFmtId="3" fontId="5" fillId="2" borderId="0" xfId="0" applyNumberFormat="1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/>
    </xf>
    <xf numFmtId="3" fontId="7" fillId="5" borderId="0" xfId="0" applyNumberFormat="1" applyFont="1" applyFill="1" applyBorder="1" applyAlignment="1">
      <alignment horizontal="center"/>
    </xf>
    <xf numFmtId="3" fontId="5" fillId="2" borderId="4" xfId="0" applyNumberFormat="1" applyFont="1" applyFill="1" applyBorder="1" applyAlignment="1">
      <alignment horizontal="center"/>
    </xf>
    <xf numFmtId="3" fontId="5" fillId="2" borderId="5" xfId="0" applyNumberFormat="1" applyFont="1" applyFill="1" applyBorder="1" applyAlignment="1">
      <alignment horizontal="center"/>
    </xf>
    <xf numFmtId="3" fontId="5" fillId="2" borderId="6" xfId="0" applyNumberFormat="1" applyFont="1" applyFill="1" applyBorder="1" applyAlignment="1">
      <alignment horizontal="center"/>
    </xf>
    <xf numFmtId="0" fontId="8" fillId="5" borderId="1" xfId="0" applyFont="1" applyFill="1" applyBorder="1" applyAlignment="1">
      <alignment horizontal="left" vertical="center"/>
    </xf>
    <xf numFmtId="0" fontId="11" fillId="2" borderId="0" xfId="0" applyFont="1" applyFill="1"/>
    <xf numFmtId="9" fontId="7" fillId="2" borderId="0" xfId="14" applyFont="1" applyFill="1" applyBorder="1" applyAlignment="1">
      <alignment horizontal="center"/>
    </xf>
    <xf numFmtId="9" fontId="7" fillId="5" borderId="0" xfId="14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 indent="1"/>
    </xf>
    <xf numFmtId="0" fontId="10" fillId="6" borderId="1" xfId="0" applyFont="1" applyFill="1" applyBorder="1" applyAlignment="1">
      <alignment horizontal="center" vertical="center" wrapText="1"/>
    </xf>
    <xf numFmtId="3" fontId="5" fillId="2" borderId="0" xfId="0" applyNumberFormat="1" applyFont="1" applyFill="1" applyAlignment="1">
      <alignment horizontal="center"/>
    </xf>
    <xf numFmtId="3" fontId="4" fillId="2" borderId="0" xfId="0" applyNumberFormat="1" applyFont="1" applyFill="1" applyAlignment="1">
      <alignment horizontal="center"/>
    </xf>
    <xf numFmtId="9" fontId="4" fillId="2" borderId="0" xfId="14" applyFont="1" applyFill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0" fontId="16" fillId="2" borderId="0" xfId="0" applyFont="1" applyFill="1" applyAlignment="1">
      <alignment vertical="center" wrapText="1"/>
    </xf>
    <xf numFmtId="9" fontId="5" fillId="2" borderId="0" xfId="14" applyFont="1" applyFill="1" applyAlignment="1">
      <alignment horizontal="center"/>
    </xf>
    <xf numFmtId="0" fontId="10" fillId="6" borderId="1" xfId="0" applyFont="1" applyFill="1" applyBorder="1" applyAlignment="1">
      <alignment horizontal="center" vertical="center" wrapText="1"/>
    </xf>
    <xf numFmtId="9" fontId="4" fillId="2" borderId="0" xfId="14" applyNumberFormat="1" applyFont="1" applyFill="1" applyAlignment="1">
      <alignment horizontal="center"/>
    </xf>
    <xf numFmtId="9" fontId="5" fillId="5" borderId="0" xfId="14" applyFont="1" applyFill="1" applyAlignment="1">
      <alignment horizontal="center"/>
    </xf>
    <xf numFmtId="0" fontId="12" fillId="2" borderId="0" xfId="0" applyFont="1" applyFill="1" applyBorder="1" applyAlignment="1">
      <alignment horizontal="left" vertical="center" wrapText="1" indent="1"/>
    </xf>
    <xf numFmtId="0" fontId="9" fillId="2" borderId="0" xfId="15" applyFont="1" applyFill="1" applyBorder="1" applyAlignment="1">
      <alignment horizontal="left" vertical="center" wrapText="1"/>
    </xf>
    <xf numFmtId="0" fontId="15" fillId="2" borderId="0" xfId="15" applyFont="1" applyFill="1" applyBorder="1" applyAlignment="1">
      <alignment horizontal="left" vertical="center" wrapText="1"/>
    </xf>
    <xf numFmtId="0" fontId="9" fillId="2" borderId="0" xfId="15" applyFont="1" applyFill="1" applyBorder="1" applyAlignment="1">
      <alignment vertical="center" wrapText="1"/>
    </xf>
    <xf numFmtId="0" fontId="16" fillId="3" borderId="0" xfId="0" applyFont="1" applyFill="1" applyAlignment="1">
      <alignment horizontal="center" vertical="center" wrapText="1"/>
    </xf>
    <xf numFmtId="0" fontId="10" fillId="3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0" fillId="4" borderId="0" xfId="0" applyFont="1" applyFill="1" applyBorder="1" applyAlignment="1">
      <alignment horizontal="center" vertical="center"/>
    </xf>
    <xf numFmtId="164" fontId="4" fillId="2" borderId="0" xfId="14" applyNumberFormat="1" applyFont="1" applyFill="1" applyAlignment="1">
      <alignment horizontal="center"/>
    </xf>
    <xf numFmtId="164" fontId="5" fillId="2" borderId="0" xfId="14" applyNumberFormat="1" applyFont="1" applyFill="1" applyAlignment="1">
      <alignment horizontal="center"/>
    </xf>
    <xf numFmtId="9" fontId="5" fillId="2" borderId="0" xfId="14" applyNumberFormat="1" applyFont="1" applyFill="1" applyAlignment="1">
      <alignment horizontal="center"/>
    </xf>
  </cellXfs>
  <cellStyles count="16">
    <cellStyle name="Hiperligação" xfId="15" builtinId="8"/>
    <cellStyle name="Normal" xfId="0" builtinId="0"/>
    <cellStyle name="Normal 10" xfId="9" xr:uid="{00000000-0005-0000-0000-000002000000}"/>
    <cellStyle name="Normal 11" xfId="11" xr:uid="{00000000-0005-0000-0000-000003000000}"/>
    <cellStyle name="Normal 11 2" xfId="12" xr:uid="{00000000-0005-0000-0000-000004000000}"/>
    <cellStyle name="Normal 11 3" xfId="13" xr:uid="{00000000-0005-0000-0000-000005000000}"/>
    <cellStyle name="Normal 12" xfId="10" xr:uid="{00000000-0005-0000-0000-000006000000}"/>
    <cellStyle name="Normal 2" xfId="1" xr:uid="{00000000-0005-0000-0000-000007000000}"/>
    <cellStyle name="Normal 3" xfId="2" xr:uid="{00000000-0005-0000-0000-000008000000}"/>
    <cellStyle name="Normal 4" xfId="3" xr:uid="{00000000-0005-0000-0000-000009000000}"/>
    <cellStyle name="Normal 5" xfId="4" xr:uid="{00000000-0005-0000-0000-00000A000000}"/>
    <cellStyle name="Normal 6" xfId="5" xr:uid="{00000000-0005-0000-0000-00000B000000}"/>
    <cellStyle name="Normal 7" xfId="6" xr:uid="{00000000-0005-0000-0000-00000C000000}"/>
    <cellStyle name="Normal 8" xfId="7" xr:uid="{00000000-0005-0000-0000-00000D000000}"/>
    <cellStyle name="Normal 9" xfId="8" xr:uid="{00000000-0005-0000-0000-00000E000000}"/>
    <cellStyle name="Percentagem" xfId="1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&#205;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238125</xdr:colOff>
      <xdr:row>0</xdr:row>
      <xdr:rowOff>180975</xdr:rowOff>
    </xdr:from>
    <xdr:to>
      <xdr:col>8</xdr:col>
      <xdr:colOff>530954</xdr:colOff>
      <xdr:row>7</xdr:row>
      <xdr:rowOff>108918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75" y="180975"/>
          <a:ext cx="1683479" cy="126144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9</xdr:row>
      <xdr:rowOff>19050</xdr:rowOff>
    </xdr:from>
    <xdr:to>
      <xdr:col>12</xdr:col>
      <xdr:colOff>571500</xdr:colOff>
      <xdr:row>15</xdr:row>
      <xdr:rowOff>152400</xdr:rowOff>
    </xdr:to>
    <xdr:sp macro="" textlink="">
      <xdr:nvSpPr>
        <xdr:cNvPr id="4" name="CaixaDeTexto 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95325" y="1924050"/>
          <a:ext cx="9172575" cy="127635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PT" sz="1000">
              <a:latin typeface="Arial" pitchFamily="34" charset="0"/>
              <a:cs typeface="Arial" pitchFamily="34" charset="0"/>
            </a:rPr>
            <a:t>Os</a:t>
          </a:r>
          <a:r>
            <a:rPr lang="pt-PT" sz="1000" baseline="0">
              <a:latin typeface="Arial" pitchFamily="34" charset="0"/>
              <a:cs typeface="Arial" pitchFamily="34" charset="0"/>
            </a:rPr>
            <a:t> dados disponíveis neste documento dizem respeito ao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número de pessoas e famílias apoiadas pelos equipamentos sociais da AMI -  Assistência Médica Internacional</a:t>
          </a:r>
          <a:r>
            <a:rPr lang="pt-PT" sz="1000" b="0" baseline="0">
              <a:latin typeface="Arial" pitchFamily="34" charset="0"/>
              <a:cs typeface="Arial" pitchFamily="34" charset="0"/>
            </a:rPr>
            <a:t>, na região da Grande Lisboa.</a:t>
          </a:r>
          <a:endParaRPr lang="pt-PT" sz="1000" b="0" baseline="0">
            <a:solidFill>
              <a:schemeClr val="dk1"/>
            </a:solidFill>
            <a:latin typeface="Arial" pitchFamily="34" charset="0"/>
            <a:ea typeface="+mn-ea"/>
            <a:cs typeface="Arial" pitchFamily="34" charset="0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PT" sz="1000" baseline="0">
              <a:latin typeface="Arial" pitchFamily="34" charset="0"/>
              <a:cs typeface="Arial" pitchFamily="34" charset="0"/>
            </a:rPr>
            <a:t>A informação disponibilizada (número de pessoas apoiadas, novos casos e número de pedidos directos), está acessível por Centro Porta Amiga e é referente ao período de </a:t>
          </a:r>
          <a:r>
            <a:rPr lang="pt-PT" sz="1000" b="1" baseline="0">
              <a:latin typeface="Arial" pitchFamily="34" charset="0"/>
              <a:cs typeface="Arial" pitchFamily="34" charset="0"/>
            </a:rPr>
            <a:t>2008-2018</a:t>
          </a:r>
          <a:r>
            <a:rPr lang="pt-PT" sz="1000" b="0" baseline="0">
              <a:latin typeface="Arial" pitchFamily="34" charset="0"/>
              <a:cs typeface="Arial" pitchFamily="34" charset="0"/>
            </a:rPr>
            <a:t>.</a:t>
          </a:r>
          <a:r>
            <a:rPr lang="pt-PT" sz="1000" baseline="0">
              <a:latin typeface="Arial" pitchFamily="34" charset="0"/>
              <a:cs typeface="Arial" pitchFamily="34" charset="0"/>
            </a:rPr>
            <a:t> </a:t>
          </a:r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O objectivo é actualizar esta base de dados com informação anual de modo a permitir efectuar um acompanhamento temporal muito próximo da realidade.</a:t>
          </a:r>
        </a:p>
        <a:p>
          <a:pPr algn="l"/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Os dados são fornecidos pela </a:t>
          </a:r>
          <a:r>
            <a:rPr lang="pt-PT" sz="10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AMI -  Assistência Médica Internacional</a:t>
          </a:r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 e o tratamento estatístico é da responsabilidade do </a:t>
          </a:r>
          <a:r>
            <a:rPr lang="pt-PT" sz="1000" b="1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Observatório de luta contra a Pobreza na cidade de Lisboa (OLCPL)</a:t>
          </a:r>
          <a:r>
            <a:rPr lang="pt-PT" sz="1000" baseline="0">
              <a:solidFill>
                <a:schemeClr val="dk1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endParaRPr lang="pt-PT" sz="1000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47625</xdr:rowOff>
    </xdr:from>
    <xdr:to>
      <xdr:col>1</xdr:col>
      <xdr:colOff>247650</xdr:colOff>
      <xdr:row>3</xdr:row>
      <xdr:rowOff>9525</xdr:rowOff>
    </xdr:to>
    <xdr:sp macro="" textlink="">
      <xdr:nvSpPr>
        <xdr:cNvPr id="3" name="Rectângulo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7150" y="209550"/>
          <a:ext cx="800100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47625</xdr:rowOff>
    </xdr:from>
    <xdr:to>
      <xdr:col>1</xdr:col>
      <xdr:colOff>247650</xdr:colOff>
      <xdr:row>3</xdr:row>
      <xdr:rowOff>9525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57150" y="209550"/>
          <a:ext cx="800100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47625</xdr:rowOff>
    </xdr:from>
    <xdr:to>
      <xdr:col>1</xdr:col>
      <xdr:colOff>247650</xdr:colOff>
      <xdr:row>3</xdr:row>
      <xdr:rowOff>9525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7150" y="209550"/>
          <a:ext cx="800100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47625</xdr:rowOff>
    </xdr:from>
    <xdr:to>
      <xdr:col>1</xdr:col>
      <xdr:colOff>247650</xdr:colOff>
      <xdr:row>3</xdr:row>
      <xdr:rowOff>9525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57150" y="209550"/>
          <a:ext cx="800100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47625</xdr:rowOff>
    </xdr:from>
    <xdr:to>
      <xdr:col>1</xdr:col>
      <xdr:colOff>247650</xdr:colOff>
      <xdr:row>3</xdr:row>
      <xdr:rowOff>9525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57150" y="209550"/>
          <a:ext cx="800100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1</xdr:row>
      <xdr:rowOff>47625</xdr:rowOff>
    </xdr:from>
    <xdr:to>
      <xdr:col>1</xdr:col>
      <xdr:colOff>247650</xdr:colOff>
      <xdr:row>3</xdr:row>
      <xdr:rowOff>9525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57150" y="209550"/>
          <a:ext cx="800100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1</xdr:row>
      <xdr:rowOff>47625</xdr:rowOff>
    </xdr:from>
    <xdr:to>
      <xdr:col>1</xdr:col>
      <xdr:colOff>485775</xdr:colOff>
      <xdr:row>3</xdr:row>
      <xdr:rowOff>28575</xdr:rowOff>
    </xdr:to>
    <xdr:sp macro="" textlink="">
      <xdr:nvSpPr>
        <xdr:cNvPr id="2" name="Rectângul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/>
      </xdr:nvSpPr>
      <xdr:spPr>
        <a:xfrm>
          <a:off x="66675" y="200025"/>
          <a:ext cx="800100" cy="285750"/>
        </a:xfrm>
        <a:prstGeom prst="rect">
          <a:avLst/>
        </a:prstGeom>
        <a:solidFill>
          <a:schemeClr val="bg1">
            <a:lumMod val="95000"/>
          </a:schemeClr>
        </a:solidFill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pt-PT" sz="1000" b="1">
              <a:solidFill>
                <a:schemeClr val="tx2"/>
              </a:solidFill>
              <a:latin typeface="Arial" pitchFamily="34" charset="0"/>
              <a:cs typeface="Arial" pitchFamily="34" charset="0"/>
            </a:rPr>
            <a:t>Índice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9:O42"/>
  <sheetViews>
    <sheetView showRowColHeaders="0" tabSelected="1" workbookViewId="0"/>
  </sheetViews>
  <sheetFormatPr defaultColWidth="9.140625" defaultRowHeight="15" x14ac:dyDescent="0.25"/>
  <cols>
    <col min="1" max="10" width="9.140625" style="1"/>
    <col min="11" max="11" width="21.5703125" style="1" customWidth="1"/>
    <col min="12" max="12" width="9.140625" style="1"/>
    <col min="13" max="13" width="7.42578125" style="1" customWidth="1"/>
    <col min="14" max="16384" width="9.140625" style="1"/>
  </cols>
  <sheetData>
    <row r="9" spans="2:15" ht="15" customHeight="1" x14ac:dyDescent="0.25">
      <c r="B9" s="44" t="s">
        <v>55</v>
      </c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35"/>
      <c r="O9" s="35"/>
    </row>
    <row r="18" spans="1:11" x14ac:dyDescent="0.25">
      <c r="A18" s="6"/>
      <c r="B18" s="41" t="s">
        <v>23</v>
      </c>
      <c r="C18" s="41"/>
      <c r="D18" s="41"/>
      <c r="E18" s="41"/>
      <c r="F18" s="41"/>
      <c r="G18" s="41"/>
      <c r="H18" s="41"/>
      <c r="I18" s="41"/>
      <c r="J18" s="41"/>
      <c r="K18" s="41"/>
    </row>
    <row r="19" spans="1:11" ht="12" customHeight="1" x14ac:dyDescent="0.25">
      <c r="A19" s="6"/>
      <c r="B19" s="40" t="s">
        <v>35</v>
      </c>
      <c r="C19" s="40"/>
      <c r="D19" s="40"/>
      <c r="E19" s="40"/>
      <c r="F19" s="40"/>
      <c r="G19" s="40"/>
      <c r="H19" s="40"/>
      <c r="I19" s="40"/>
      <c r="J19" s="40"/>
      <c r="K19" s="40"/>
    </row>
    <row r="20" spans="1:11" ht="12" customHeight="1" x14ac:dyDescent="0.25">
      <c r="A20" s="6"/>
      <c r="B20" s="40" t="s">
        <v>36</v>
      </c>
      <c r="C20" s="40"/>
      <c r="D20" s="40"/>
      <c r="E20" s="40"/>
      <c r="F20" s="40"/>
      <c r="G20" s="40"/>
      <c r="H20" s="40"/>
      <c r="I20" s="40"/>
      <c r="J20" s="40"/>
      <c r="K20" s="40"/>
    </row>
    <row r="21" spans="1:11" ht="6.95" customHeight="1" x14ac:dyDescent="0.25">
      <c r="A21" s="6"/>
      <c r="B21" s="29"/>
      <c r="C21" s="29"/>
      <c r="D21" s="29"/>
      <c r="E21" s="29"/>
      <c r="F21" s="29"/>
      <c r="G21" s="29"/>
      <c r="H21" s="29"/>
      <c r="I21" s="29"/>
      <c r="J21" s="29"/>
      <c r="K21" s="29"/>
    </row>
    <row r="22" spans="1:11" ht="12" customHeight="1" x14ac:dyDescent="0.25">
      <c r="A22" s="6"/>
      <c r="B22" s="43" t="s">
        <v>41</v>
      </c>
      <c r="C22" s="43"/>
      <c r="D22" s="43"/>
      <c r="E22" s="43"/>
      <c r="F22" s="43"/>
      <c r="G22" s="43"/>
      <c r="H22" s="43"/>
      <c r="I22" s="43"/>
      <c r="J22" s="43"/>
      <c r="K22" s="43"/>
    </row>
    <row r="23" spans="1:11" ht="12" customHeight="1" x14ac:dyDescent="0.25">
      <c r="A23" s="6"/>
      <c r="B23" s="40" t="s">
        <v>42</v>
      </c>
      <c r="C23" s="40"/>
      <c r="D23" s="40"/>
      <c r="E23" s="40"/>
      <c r="F23" s="40"/>
      <c r="G23" s="40"/>
      <c r="H23" s="40"/>
      <c r="I23" s="40"/>
      <c r="J23" s="40"/>
      <c r="K23" s="40"/>
    </row>
    <row r="24" spans="1:11" ht="12" customHeight="1" x14ac:dyDescent="0.25">
      <c r="A24" s="6"/>
      <c r="B24" s="40" t="s">
        <v>43</v>
      </c>
      <c r="C24" s="40"/>
      <c r="D24" s="40"/>
      <c r="E24" s="40"/>
      <c r="F24" s="40"/>
      <c r="G24" s="40"/>
      <c r="H24" s="40"/>
      <c r="I24" s="40"/>
      <c r="J24" s="40"/>
      <c r="K24" s="40"/>
    </row>
    <row r="25" spans="1:11" ht="6.95" customHeight="1" x14ac:dyDescent="0.25">
      <c r="A25" s="6"/>
      <c r="B25" s="29"/>
      <c r="C25" s="29"/>
      <c r="D25" s="29"/>
      <c r="E25" s="29"/>
      <c r="F25" s="29"/>
      <c r="G25" s="29"/>
      <c r="H25" s="29"/>
      <c r="I25" s="29"/>
      <c r="J25" s="29"/>
      <c r="K25" s="29"/>
    </row>
    <row r="26" spans="1:11" ht="15" customHeight="1" x14ac:dyDescent="0.25">
      <c r="A26" s="6"/>
      <c r="B26" s="43" t="s">
        <v>48</v>
      </c>
      <c r="C26" s="43"/>
      <c r="D26" s="43"/>
      <c r="E26" s="43"/>
      <c r="F26" s="43"/>
      <c r="G26" s="43"/>
      <c r="H26" s="43"/>
      <c r="I26" s="43"/>
      <c r="J26" s="43"/>
      <c r="K26" s="43"/>
    </row>
    <row r="27" spans="1:11" ht="12" customHeight="1" x14ac:dyDescent="0.25">
      <c r="A27" s="6"/>
      <c r="B27" s="40" t="s">
        <v>35</v>
      </c>
      <c r="C27" s="40"/>
      <c r="D27" s="40"/>
      <c r="E27" s="40"/>
      <c r="F27" s="40"/>
      <c r="G27" s="40"/>
      <c r="H27" s="40"/>
      <c r="I27" s="40"/>
      <c r="J27" s="40"/>
      <c r="K27" s="40"/>
    </row>
    <row r="28" spans="1:11" ht="12" customHeight="1" x14ac:dyDescent="0.25">
      <c r="A28" s="6"/>
      <c r="B28" s="40" t="s">
        <v>36</v>
      </c>
      <c r="C28" s="40"/>
      <c r="D28" s="40"/>
      <c r="E28" s="40"/>
      <c r="F28" s="40"/>
      <c r="G28" s="40"/>
      <c r="H28" s="40"/>
      <c r="I28" s="40"/>
      <c r="J28" s="40"/>
      <c r="K28" s="40"/>
    </row>
    <row r="29" spans="1:11" ht="12" customHeight="1" x14ac:dyDescent="0.25">
      <c r="A29" s="6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1" ht="12" customHeight="1" x14ac:dyDescent="0.25">
      <c r="A30" s="6"/>
      <c r="B30" s="41" t="s">
        <v>38</v>
      </c>
      <c r="C30" s="41"/>
      <c r="D30" s="41"/>
      <c r="E30" s="41"/>
      <c r="F30" s="41"/>
      <c r="G30" s="41"/>
      <c r="H30" s="41"/>
      <c r="I30" s="41"/>
      <c r="J30" s="41"/>
      <c r="K30" s="41"/>
    </row>
    <row r="31" spans="1:11" ht="12" customHeight="1" x14ac:dyDescent="0.25">
      <c r="A31" s="6"/>
      <c r="B31" s="40" t="s">
        <v>39</v>
      </c>
      <c r="C31" s="40"/>
      <c r="D31" s="40"/>
      <c r="E31" s="40"/>
      <c r="F31" s="40"/>
      <c r="G31" s="40"/>
      <c r="H31" s="40"/>
      <c r="I31" s="40"/>
      <c r="J31" s="40"/>
      <c r="K31" s="40"/>
    </row>
    <row r="32" spans="1:11" ht="12" customHeight="1" x14ac:dyDescent="0.25">
      <c r="A32" s="6"/>
      <c r="B32" s="40" t="s">
        <v>40</v>
      </c>
      <c r="C32" s="40"/>
      <c r="D32" s="40"/>
      <c r="E32" s="40"/>
      <c r="F32" s="40"/>
      <c r="G32" s="40"/>
      <c r="H32" s="40"/>
      <c r="I32" s="40"/>
      <c r="J32" s="40"/>
      <c r="K32" s="40"/>
    </row>
    <row r="33" spans="1:14" ht="6.95" customHeight="1" x14ac:dyDescent="0.25">
      <c r="A33" s="6"/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4" ht="15" customHeight="1" x14ac:dyDescent="0.25">
      <c r="A34" s="6"/>
      <c r="B34" s="41" t="s">
        <v>54</v>
      </c>
      <c r="C34" s="41"/>
      <c r="D34" s="41"/>
      <c r="E34" s="41"/>
      <c r="F34" s="41"/>
      <c r="G34" s="41"/>
      <c r="H34" s="41"/>
      <c r="I34" s="41"/>
      <c r="J34" s="41"/>
      <c r="K34" s="41"/>
    </row>
    <row r="35" spans="1:14" ht="12" customHeight="1" x14ac:dyDescent="0.25">
      <c r="B35" s="40" t="s">
        <v>42</v>
      </c>
      <c r="C35" s="40"/>
      <c r="D35" s="40"/>
      <c r="E35" s="40"/>
      <c r="F35" s="40"/>
      <c r="G35" s="40"/>
      <c r="H35" s="40"/>
      <c r="I35" s="40"/>
      <c r="J35" s="40"/>
      <c r="K35" s="40"/>
    </row>
    <row r="36" spans="1:14" ht="12" customHeight="1" x14ac:dyDescent="0.25">
      <c r="B36" s="40" t="s">
        <v>43</v>
      </c>
      <c r="C36" s="40"/>
      <c r="D36" s="40"/>
      <c r="E36" s="40"/>
      <c r="F36" s="40"/>
      <c r="G36" s="40"/>
      <c r="H36" s="40"/>
      <c r="I36" s="40"/>
      <c r="J36" s="40"/>
      <c r="K36" s="40"/>
    </row>
    <row r="37" spans="1:14" ht="6.95" customHeight="1" x14ac:dyDescent="0.25">
      <c r="B37" s="29"/>
      <c r="C37" s="29"/>
      <c r="D37" s="29"/>
      <c r="E37" s="29"/>
      <c r="F37" s="29"/>
      <c r="G37" s="29"/>
      <c r="H37" s="29"/>
      <c r="I37" s="29"/>
      <c r="J37" s="29"/>
      <c r="K37" s="29"/>
    </row>
    <row r="38" spans="1:14" ht="12" customHeight="1" x14ac:dyDescent="0.25">
      <c r="B38" s="41" t="s">
        <v>53</v>
      </c>
      <c r="C38" s="41"/>
      <c r="D38" s="41"/>
      <c r="E38" s="41"/>
      <c r="F38" s="41"/>
      <c r="G38" s="41"/>
      <c r="H38" s="41"/>
      <c r="I38" s="41"/>
      <c r="J38" s="41"/>
      <c r="K38" s="41"/>
    </row>
    <row r="39" spans="1:14" ht="12" customHeight="1" x14ac:dyDescent="0.25">
      <c r="B39" s="40" t="s">
        <v>39</v>
      </c>
      <c r="C39" s="40"/>
      <c r="D39" s="40"/>
      <c r="E39" s="40"/>
      <c r="F39" s="40"/>
      <c r="G39" s="40"/>
      <c r="H39" s="40"/>
      <c r="I39" s="40"/>
      <c r="J39" s="40"/>
      <c r="K39" s="40"/>
    </row>
    <row r="40" spans="1:14" ht="12" customHeight="1" x14ac:dyDescent="0.25">
      <c r="B40" s="40" t="s">
        <v>40</v>
      </c>
      <c r="C40" s="40"/>
      <c r="D40" s="40"/>
      <c r="E40" s="40"/>
      <c r="F40" s="40"/>
      <c r="G40" s="40"/>
      <c r="H40" s="40"/>
      <c r="I40" s="40"/>
      <c r="J40" s="40"/>
      <c r="K40" s="40"/>
    </row>
    <row r="41" spans="1:14" ht="6.95" customHeight="1" x14ac:dyDescent="0.25">
      <c r="B41" s="29"/>
      <c r="C41" s="29"/>
      <c r="D41" s="29"/>
      <c r="E41" s="29"/>
      <c r="F41" s="29"/>
      <c r="G41" s="29"/>
      <c r="H41" s="29"/>
      <c r="I41" s="29"/>
      <c r="J41" s="29"/>
      <c r="K41" s="29"/>
    </row>
    <row r="42" spans="1:14" ht="15" customHeight="1" x14ac:dyDescent="0.25">
      <c r="A42" s="6"/>
      <c r="B42" s="41" t="s">
        <v>58</v>
      </c>
      <c r="C42" s="41"/>
      <c r="D42" s="41"/>
      <c r="E42" s="41"/>
      <c r="F42" s="41"/>
      <c r="G42" s="41"/>
      <c r="H42" s="41"/>
      <c r="I42" s="41"/>
      <c r="J42" s="41"/>
      <c r="K42" s="41"/>
      <c r="L42" s="42"/>
      <c r="M42" s="42"/>
      <c r="N42" s="42"/>
    </row>
  </sheetData>
  <mergeCells count="21">
    <mergeCell ref="B9:M9"/>
    <mergeCell ref="B38:K38"/>
    <mergeCell ref="B39:K39"/>
    <mergeCell ref="B30:K30"/>
    <mergeCell ref="B35:K35"/>
    <mergeCell ref="B36:K36"/>
    <mergeCell ref="B31:K31"/>
    <mergeCell ref="B32:K32"/>
    <mergeCell ref="B40:K40"/>
    <mergeCell ref="B42:K42"/>
    <mergeCell ref="L42:N42"/>
    <mergeCell ref="B18:K18"/>
    <mergeCell ref="B26:K26"/>
    <mergeCell ref="B34:K34"/>
    <mergeCell ref="B19:K19"/>
    <mergeCell ref="B20:K20"/>
    <mergeCell ref="B23:K23"/>
    <mergeCell ref="B24:K24"/>
    <mergeCell ref="B22:K22"/>
    <mergeCell ref="B27:K27"/>
    <mergeCell ref="B28:K28"/>
  </mergeCells>
  <hyperlinks>
    <hyperlink ref="B18:K18" location="'População Apoiada'!A1" display="Nº de pessoas apoiadas pelos Equipamentos Sociais da AMI na Região da Grande Lisboa" xr:uid="{00000000-0004-0000-0000-000000000000}"/>
    <hyperlink ref="B22:K22" location="'Pedidos Directos'!A1" display="Nº de pedidos directos (pessoas que procuraram os Equipamentos da AMI por iniciativa própria) - (Nº)" xr:uid="{00000000-0004-0000-0000-000001000000}"/>
    <hyperlink ref="B26:K26" location="'Novos Casos'!A1" display="Novos casos -  Nº de pessoas apoiadas pelos Equipamentos Sociais da AMI na Região da Grande Lisboa (Nº)" xr:uid="{00000000-0004-0000-0000-000002000000}"/>
    <hyperlink ref="B30:K30" location="'Nº pedidos encaminhados'!A1" display="Nº de pedidos encaminhados por outras instituições (Nº)" xr:uid="{00000000-0004-0000-0000-000003000000}"/>
    <hyperlink ref="B34:K34" location="'Novos Casos_pedidos directos'!A1" display="Novos casos -  Nº de pedidos directos  (pessoas que procuraram os Equipamentos da AMI por iniciativa própria) (Nº)" xr:uid="{00000000-0004-0000-0000-000004000000}"/>
    <hyperlink ref="B38:K38" location="'Novos Casos_encaminhados'!A1" display="Novos casos -  Pedidos encaminhados por outras instituições (Nº)" xr:uid="{00000000-0004-0000-0000-000005000000}"/>
    <hyperlink ref="B42:N42" location="Serviços!A1" display="Utilização de Serviços, por frequência e percentagem relativa ao total de cada ano - 2008 a 2014" xr:uid="{00000000-0004-0000-0000-000006000000}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6:O39"/>
  <sheetViews>
    <sheetView showRowColHeaders="0" workbookViewId="0"/>
  </sheetViews>
  <sheetFormatPr defaultColWidth="9.140625" defaultRowHeight="12.75" x14ac:dyDescent="0.2"/>
  <cols>
    <col min="1" max="1" width="9.140625" style="2"/>
    <col min="2" max="2" width="33" style="2" customWidth="1"/>
    <col min="3" max="9" width="9.140625" style="2"/>
    <col min="10" max="10" width="12.28515625" style="2" customWidth="1"/>
    <col min="11" max="11" width="12.140625" style="2" customWidth="1"/>
    <col min="12" max="12" width="11.5703125" style="2" customWidth="1"/>
    <col min="13" max="16384" width="9.140625" style="2"/>
  </cols>
  <sheetData>
    <row r="6" spans="2:15" x14ac:dyDescent="0.2">
      <c r="B6" s="46" t="s">
        <v>34</v>
      </c>
      <c r="C6" s="46"/>
      <c r="D6" s="46"/>
      <c r="E6" s="46"/>
      <c r="F6" s="46"/>
      <c r="G6" s="46"/>
      <c r="H6" s="46"/>
      <c r="I6" s="46"/>
      <c r="J6" s="46"/>
      <c r="K6" s="46"/>
    </row>
    <row r="7" spans="2:15" x14ac:dyDescent="0.2">
      <c r="B7" s="23" t="s">
        <v>26</v>
      </c>
      <c r="C7" s="13"/>
      <c r="D7" s="13"/>
      <c r="E7" s="13"/>
      <c r="F7" s="13"/>
      <c r="G7" s="13"/>
      <c r="H7" s="13"/>
      <c r="I7" s="13"/>
      <c r="J7" s="13"/>
      <c r="K7" s="13"/>
    </row>
    <row r="8" spans="2:15" x14ac:dyDescent="0.2">
      <c r="B8" s="23" t="s">
        <v>37</v>
      </c>
    </row>
    <row r="9" spans="2:15" x14ac:dyDescent="0.2">
      <c r="B9" s="23"/>
    </row>
    <row r="10" spans="2:15" ht="15" customHeight="1" x14ac:dyDescent="0.2">
      <c r="B10" s="45" t="s">
        <v>24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7"/>
      <c r="O10" s="7"/>
    </row>
    <row r="11" spans="2:15" ht="15" customHeight="1" x14ac:dyDescent="0.2">
      <c r="B11" s="8" t="s">
        <v>1</v>
      </c>
      <c r="C11" s="11">
        <v>2008</v>
      </c>
      <c r="D11" s="12">
        <v>2009</v>
      </c>
      <c r="E11" s="12">
        <v>2010</v>
      </c>
      <c r="F11" s="12">
        <v>2011</v>
      </c>
      <c r="G11" s="12">
        <v>2012</v>
      </c>
      <c r="H11" s="12">
        <v>2013</v>
      </c>
      <c r="I11" s="12">
        <v>2014</v>
      </c>
      <c r="J11" s="12">
        <v>2015</v>
      </c>
      <c r="K11" s="12">
        <v>2016</v>
      </c>
      <c r="L11" s="12">
        <v>2017</v>
      </c>
      <c r="M11" s="12">
        <v>2018</v>
      </c>
    </row>
    <row r="12" spans="2:15" ht="15" customHeight="1" x14ac:dyDescent="0.2">
      <c r="B12" s="9" t="s">
        <v>2</v>
      </c>
      <c r="C12" s="10">
        <v>1841</v>
      </c>
      <c r="D12" s="10">
        <v>1818</v>
      </c>
      <c r="E12" s="10">
        <v>2099</v>
      </c>
      <c r="F12" s="10">
        <v>2481</v>
      </c>
      <c r="G12" s="10">
        <v>2708</v>
      </c>
      <c r="H12" s="10">
        <v>2756</v>
      </c>
      <c r="I12" s="10">
        <v>2610</v>
      </c>
      <c r="J12" s="10">
        <v>2446</v>
      </c>
      <c r="K12" s="10">
        <v>2511</v>
      </c>
      <c r="L12" s="10">
        <v>2377</v>
      </c>
      <c r="M12" s="10">
        <v>2425</v>
      </c>
    </row>
    <row r="13" spans="2:15" ht="15" customHeight="1" x14ac:dyDescent="0.2">
      <c r="B13" s="9" t="s">
        <v>3</v>
      </c>
      <c r="C13" s="10">
        <v>545</v>
      </c>
      <c r="D13" s="10">
        <v>699</v>
      </c>
      <c r="E13" s="10">
        <v>1045</v>
      </c>
      <c r="F13" s="10">
        <v>1389</v>
      </c>
      <c r="G13" s="10">
        <v>1387</v>
      </c>
      <c r="H13" s="10">
        <v>1378</v>
      </c>
      <c r="I13" s="10">
        <v>1253</v>
      </c>
      <c r="J13" s="10">
        <v>1186</v>
      </c>
      <c r="K13" s="10">
        <v>1147</v>
      </c>
      <c r="L13" s="10">
        <v>946</v>
      </c>
      <c r="M13" s="10">
        <v>980</v>
      </c>
    </row>
    <row r="14" spans="2:15" ht="15" customHeight="1" x14ac:dyDescent="0.2">
      <c r="B14" s="9" t="s">
        <v>4</v>
      </c>
      <c r="C14" s="10">
        <v>78</v>
      </c>
      <c r="D14" s="10">
        <v>66</v>
      </c>
      <c r="E14" s="10">
        <v>65</v>
      </c>
      <c r="F14" s="10">
        <v>65</v>
      </c>
      <c r="G14" s="10">
        <v>56</v>
      </c>
      <c r="H14" s="10">
        <v>63</v>
      </c>
      <c r="I14" s="10">
        <v>71</v>
      </c>
      <c r="J14" s="10">
        <v>58</v>
      </c>
      <c r="K14" s="10">
        <v>69</v>
      </c>
      <c r="L14" s="10">
        <v>54</v>
      </c>
      <c r="M14" s="10">
        <v>85</v>
      </c>
    </row>
    <row r="15" spans="2:15" ht="15" customHeight="1" x14ac:dyDescent="0.2">
      <c r="B15" s="9" t="s">
        <v>5</v>
      </c>
      <c r="C15" s="10">
        <v>880</v>
      </c>
      <c r="D15" s="10">
        <v>1001</v>
      </c>
      <c r="E15" s="10">
        <v>1144</v>
      </c>
      <c r="F15" s="10">
        <v>1269</v>
      </c>
      <c r="G15" s="10">
        <v>1406</v>
      </c>
      <c r="H15" s="10">
        <v>1447</v>
      </c>
      <c r="I15" s="10">
        <v>1258</v>
      </c>
      <c r="J15" s="10">
        <v>1228</v>
      </c>
      <c r="K15" s="10">
        <v>985</v>
      </c>
      <c r="L15" s="10">
        <v>866</v>
      </c>
      <c r="M15" s="10">
        <v>803</v>
      </c>
    </row>
    <row r="16" spans="2:15" ht="15" customHeight="1" x14ac:dyDescent="0.2">
      <c r="B16" s="9" t="s">
        <v>6</v>
      </c>
      <c r="C16" s="10">
        <v>574</v>
      </c>
      <c r="D16" s="10">
        <v>912</v>
      </c>
      <c r="E16" s="10">
        <v>1265</v>
      </c>
      <c r="F16" s="10">
        <v>1688</v>
      </c>
      <c r="G16" s="10">
        <v>2058</v>
      </c>
      <c r="H16" s="10">
        <v>2127</v>
      </c>
      <c r="I16" s="10">
        <v>2366</v>
      </c>
      <c r="J16" s="10">
        <v>2219</v>
      </c>
      <c r="K16" s="10">
        <v>1976</v>
      </c>
      <c r="L16" s="10">
        <v>1806</v>
      </c>
      <c r="M16" s="10">
        <v>1711</v>
      </c>
    </row>
    <row r="17" spans="2:13" ht="15" customHeight="1" x14ac:dyDescent="0.2">
      <c r="B17" s="9" t="s">
        <v>0</v>
      </c>
      <c r="C17" s="10">
        <f>SUM(C12:C16)</f>
        <v>3918</v>
      </c>
      <c r="D17" s="10">
        <f t="shared" ref="D17:I17" si="0">SUM(D12:D16)</f>
        <v>4496</v>
      </c>
      <c r="E17" s="10">
        <f t="shared" si="0"/>
        <v>5618</v>
      </c>
      <c r="F17" s="10">
        <f t="shared" si="0"/>
        <v>6892</v>
      </c>
      <c r="G17" s="10">
        <f t="shared" si="0"/>
        <v>7615</v>
      </c>
      <c r="H17" s="10">
        <f t="shared" si="0"/>
        <v>7771</v>
      </c>
      <c r="I17" s="10">
        <f t="shared" si="0"/>
        <v>7558</v>
      </c>
      <c r="J17" s="10">
        <f t="shared" ref="J17" si="1">SUM(J12:J16)</f>
        <v>7137</v>
      </c>
      <c r="K17" s="10">
        <v>6688</v>
      </c>
      <c r="L17" s="10">
        <f>SUM(L12:L16)</f>
        <v>6049</v>
      </c>
      <c r="M17" s="10">
        <v>6004</v>
      </c>
    </row>
    <row r="18" spans="2:13" x14ac:dyDescent="0.2">
      <c r="B18" s="3"/>
      <c r="C18" s="4"/>
      <c r="D18" s="4"/>
      <c r="E18" s="4"/>
      <c r="F18" s="4"/>
      <c r="G18" s="4"/>
      <c r="H18" s="4"/>
      <c r="I18" s="10"/>
    </row>
    <row r="19" spans="2:13" x14ac:dyDescent="0.2">
      <c r="B19" s="46" t="s">
        <v>35</v>
      </c>
      <c r="C19" s="46"/>
      <c r="D19" s="46"/>
      <c r="E19" s="46"/>
      <c r="F19" s="46"/>
      <c r="G19" s="46"/>
      <c r="H19" s="46"/>
      <c r="I19" s="46"/>
      <c r="J19" s="46"/>
      <c r="K19" s="46"/>
    </row>
    <row r="20" spans="2:13" x14ac:dyDescent="0.2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3" x14ac:dyDescent="0.2">
      <c r="B21" s="45" t="s">
        <v>27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2:13" ht="15" customHeight="1" x14ac:dyDescent="0.2">
      <c r="B22" s="8" t="s">
        <v>1</v>
      </c>
      <c r="C22" s="11" t="s">
        <v>28</v>
      </c>
      <c r="D22" s="12" t="s">
        <v>29</v>
      </c>
      <c r="E22" s="12" t="s">
        <v>30</v>
      </c>
      <c r="F22" s="12" t="s">
        <v>31</v>
      </c>
      <c r="G22" s="12" t="s">
        <v>32</v>
      </c>
      <c r="H22" s="12" t="s">
        <v>45</v>
      </c>
      <c r="I22" s="12" t="s">
        <v>47</v>
      </c>
      <c r="J22" s="12" t="s">
        <v>57</v>
      </c>
      <c r="K22" s="12" t="s">
        <v>60</v>
      </c>
      <c r="L22" s="12" t="s">
        <v>64</v>
      </c>
      <c r="M22" s="12" t="s">
        <v>63</v>
      </c>
    </row>
    <row r="23" spans="2:13" ht="15" customHeight="1" x14ac:dyDescent="0.2">
      <c r="B23" s="9" t="s">
        <v>2</v>
      </c>
      <c r="C23" s="10">
        <f t="shared" ref="C23:H23" si="2">D12-C12</f>
        <v>-23</v>
      </c>
      <c r="D23" s="10">
        <f t="shared" si="2"/>
        <v>281</v>
      </c>
      <c r="E23" s="10">
        <f t="shared" si="2"/>
        <v>382</v>
      </c>
      <c r="F23" s="10">
        <f t="shared" si="2"/>
        <v>227</v>
      </c>
      <c r="G23" s="10">
        <f t="shared" si="2"/>
        <v>48</v>
      </c>
      <c r="H23" s="10">
        <f t="shared" si="2"/>
        <v>-146</v>
      </c>
      <c r="I23" s="32">
        <f>J12-I12</f>
        <v>-164</v>
      </c>
      <c r="J23" s="32">
        <f>K12-J12</f>
        <v>65</v>
      </c>
      <c r="K23" s="32">
        <f>(L12-K12)</f>
        <v>-134</v>
      </c>
      <c r="L23" s="32">
        <f>(M12-L12)</f>
        <v>48</v>
      </c>
      <c r="M23" s="18">
        <f>M12-C12</f>
        <v>584</v>
      </c>
    </row>
    <row r="24" spans="2:13" ht="15" customHeight="1" x14ac:dyDescent="0.2">
      <c r="B24" s="9" t="s">
        <v>3</v>
      </c>
      <c r="C24" s="10">
        <f t="shared" ref="C24:G28" si="3">D13-C13</f>
        <v>154</v>
      </c>
      <c r="D24" s="10">
        <f t="shared" si="3"/>
        <v>346</v>
      </c>
      <c r="E24" s="10">
        <f t="shared" si="3"/>
        <v>344</v>
      </c>
      <c r="F24" s="10">
        <f t="shared" si="3"/>
        <v>-2</v>
      </c>
      <c r="G24" s="10">
        <f t="shared" si="3"/>
        <v>-9</v>
      </c>
      <c r="H24" s="10">
        <f t="shared" ref="H24:H28" si="4">I13-H13</f>
        <v>-125</v>
      </c>
      <c r="I24" s="32">
        <f t="shared" ref="I24:I28" si="5">J13-I13</f>
        <v>-67</v>
      </c>
      <c r="J24" s="32">
        <f t="shared" ref="J24:J28" si="6">K13-J13</f>
        <v>-39</v>
      </c>
      <c r="K24" s="32">
        <f t="shared" ref="K24:K28" si="7">(L13-K13)</f>
        <v>-201</v>
      </c>
      <c r="L24" s="32">
        <f t="shared" ref="L24:L28" si="8">(M13-L13)</f>
        <v>34</v>
      </c>
      <c r="M24" s="18">
        <f t="shared" ref="M24:M28" si="9">M13-C13</f>
        <v>435</v>
      </c>
    </row>
    <row r="25" spans="2:13" ht="15" customHeight="1" x14ac:dyDescent="0.2">
      <c r="B25" s="9" t="s">
        <v>4</v>
      </c>
      <c r="C25" s="10">
        <f t="shared" si="3"/>
        <v>-12</v>
      </c>
      <c r="D25" s="10">
        <f t="shared" si="3"/>
        <v>-1</v>
      </c>
      <c r="E25" s="10">
        <f t="shared" si="3"/>
        <v>0</v>
      </c>
      <c r="F25" s="10">
        <f t="shared" si="3"/>
        <v>-9</v>
      </c>
      <c r="G25" s="10">
        <f t="shared" si="3"/>
        <v>7</v>
      </c>
      <c r="H25" s="10">
        <f t="shared" si="4"/>
        <v>8</v>
      </c>
      <c r="I25" s="32">
        <f t="shared" si="5"/>
        <v>-13</v>
      </c>
      <c r="J25" s="32">
        <f t="shared" si="6"/>
        <v>11</v>
      </c>
      <c r="K25" s="32">
        <f t="shared" si="7"/>
        <v>-15</v>
      </c>
      <c r="L25" s="32">
        <f t="shared" si="8"/>
        <v>31</v>
      </c>
      <c r="M25" s="18">
        <f t="shared" si="9"/>
        <v>7</v>
      </c>
    </row>
    <row r="26" spans="2:13" ht="15" customHeight="1" x14ac:dyDescent="0.2">
      <c r="B26" s="9" t="s">
        <v>5</v>
      </c>
      <c r="C26" s="10">
        <f t="shared" si="3"/>
        <v>121</v>
      </c>
      <c r="D26" s="10">
        <f t="shared" si="3"/>
        <v>143</v>
      </c>
      <c r="E26" s="10">
        <f t="shared" si="3"/>
        <v>125</v>
      </c>
      <c r="F26" s="10">
        <f t="shared" si="3"/>
        <v>137</v>
      </c>
      <c r="G26" s="10">
        <f t="shared" si="3"/>
        <v>41</v>
      </c>
      <c r="H26" s="10">
        <f t="shared" si="4"/>
        <v>-189</v>
      </c>
      <c r="I26" s="32">
        <f t="shared" si="5"/>
        <v>-30</v>
      </c>
      <c r="J26" s="32">
        <f t="shared" si="6"/>
        <v>-243</v>
      </c>
      <c r="K26" s="32">
        <f t="shared" si="7"/>
        <v>-119</v>
      </c>
      <c r="L26" s="32">
        <f t="shared" si="8"/>
        <v>-63</v>
      </c>
      <c r="M26" s="18">
        <f t="shared" si="9"/>
        <v>-77</v>
      </c>
    </row>
    <row r="27" spans="2:13" ht="15" customHeight="1" x14ac:dyDescent="0.2">
      <c r="B27" s="9" t="s">
        <v>6</v>
      </c>
      <c r="C27" s="10">
        <f t="shared" si="3"/>
        <v>338</v>
      </c>
      <c r="D27" s="10">
        <f t="shared" si="3"/>
        <v>353</v>
      </c>
      <c r="E27" s="10">
        <f t="shared" si="3"/>
        <v>423</v>
      </c>
      <c r="F27" s="10">
        <f t="shared" si="3"/>
        <v>370</v>
      </c>
      <c r="G27" s="10">
        <f t="shared" si="3"/>
        <v>69</v>
      </c>
      <c r="H27" s="10">
        <f t="shared" si="4"/>
        <v>239</v>
      </c>
      <c r="I27" s="32">
        <f t="shared" si="5"/>
        <v>-147</v>
      </c>
      <c r="J27" s="32">
        <f t="shared" si="6"/>
        <v>-243</v>
      </c>
      <c r="K27" s="32">
        <f t="shared" si="7"/>
        <v>-170</v>
      </c>
      <c r="L27" s="32">
        <f t="shared" si="8"/>
        <v>-95</v>
      </c>
      <c r="M27" s="18">
        <f t="shared" si="9"/>
        <v>1137</v>
      </c>
    </row>
    <row r="28" spans="2:13" ht="15" customHeight="1" x14ac:dyDescent="0.2">
      <c r="B28" s="9" t="s">
        <v>0</v>
      </c>
      <c r="C28" s="10">
        <f t="shared" si="3"/>
        <v>578</v>
      </c>
      <c r="D28" s="10">
        <f t="shared" si="3"/>
        <v>1122</v>
      </c>
      <c r="E28" s="10">
        <f t="shared" si="3"/>
        <v>1274</v>
      </c>
      <c r="F28" s="10">
        <f t="shared" si="3"/>
        <v>723</v>
      </c>
      <c r="G28" s="10">
        <f t="shared" si="3"/>
        <v>156</v>
      </c>
      <c r="H28" s="10">
        <f t="shared" si="4"/>
        <v>-213</v>
      </c>
      <c r="I28" s="32">
        <f t="shared" si="5"/>
        <v>-421</v>
      </c>
      <c r="J28" s="32">
        <f t="shared" si="6"/>
        <v>-449</v>
      </c>
      <c r="K28" s="32">
        <f t="shared" si="7"/>
        <v>-639</v>
      </c>
      <c r="L28" s="32">
        <f t="shared" si="8"/>
        <v>-45</v>
      </c>
      <c r="M28" s="18">
        <f t="shared" si="9"/>
        <v>2086</v>
      </c>
    </row>
    <row r="30" spans="2:13" x14ac:dyDescent="0.2">
      <c r="B30" s="46" t="s">
        <v>36</v>
      </c>
      <c r="C30" s="46"/>
      <c r="D30" s="46"/>
      <c r="E30" s="46"/>
      <c r="F30" s="46"/>
      <c r="G30" s="46"/>
      <c r="H30" s="46"/>
      <c r="I30" s="46"/>
      <c r="J30" s="46"/>
      <c r="K30" s="46"/>
    </row>
    <row r="32" spans="2:13" ht="15" customHeight="1" x14ac:dyDescent="0.2">
      <c r="B32" s="45" t="s">
        <v>33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</row>
    <row r="33" spans="2:13" ht="15" customHeight="1" x14ac:dyDescent="0.2">
      <c r="B33" s="8" t="s">
        <v>1</v>
      </c>
      <c r="C33" s="11" t="s">
        <v>28</v>
      </c>
      <c r="D33" s="12" t="s">
        <v>29</v>
      </c>
      <c r="E33" s="12" t="s">
        <v>30</v>
      </c>
      <c r="F33" s="12" t="s">
        <v>31</v>
      </c>
      <c r="G33" s="12" t="s">
        <v>32</v>
      </c>
      <c r="H33" s="12" t="s">
        <v>45</v>
      </c>
      <c r="I33" s="12" t="s">
        <v>47</v>
      </c>
      <c r="J33" s="12" t="s">
        <v>56</v>
      </c>
      <c r="K33" s="12" t="s">
        <v>59</v>
      </c>
      <c r="L33" s="12" t="s">
        <v>62</v>
      </c>
      <c r="M33" s="12" t="s">
        <v>63</v>
      </c>
    </row>
    <row r="34" spans="2:13" ht="15" customHeight="1" x14ac:dyDescent="0.2">
      <c r="B34" s="9" t="s">
        <v>2</v>
      </c>
      <c r="C34" s="24">
        <f t="shared" ref="C34:H34" si="10">(D12-C12)/C12</f>
        <v>-1.2493210211841391E-2</v>
      </c>
      <c r="D34" s="24">
        <f t="shared" si="10"/>
        <v>0.15456545654565457</v>
      </c>
      <c r="E34" s="24">
        <f t="shared" si="10"/>
        <v>0.18199142448785136</v>
      </c>
      <c r="F34" s="24">
        <f t="shared" si="10"/>
        <v>9.1495364772269244E-2</v>
      </c>
      <c r="G34" s="24">
        <f t="shared" si="10"/>
        <v>1.7725258493353029E-2</v>
      </c>
      <c r="H34" s="24">
        <f t="shared" si="10"/>
        <v>-5.2975326560232218E-2</v>
      </c>
      <c r="I34" s="24">
        <f>(J12-I12)/I12</f>
        <v>-6.2835249042145588E-2</v>
      </c>
      <c r="J34" s="36">
        <f>(K12-J12)/J12</f>
        <v>2.6573998364677023E-2</v>
      </c>
      <c r="K34" s="38">
        <f>(L12-K12)/K12</f>
        <v>-5.3365193150139385E-2</v>
      </c>
      <c r="L34" s="50">
        <f>(M12-L12)/L12</f>
        <v>2.0193521245267142E-2</v>
      </c>
      <c r="M34" s="25">
        <f>(M12-C12)/C12</f>
        <v>0.31721890277023357</v>
      </c>
    </row>
    <row r="35" spans="2:13" ht="15" customHeight="1" x14ac:dyDescent="0.2">
      <c r="B35" s="9" t="s">
        <v>3</v>
      </c>
      <c r="C35" s="24">
        <f t="shared" ref="C35:G39" si="11">(D13-C13)/C13</f>
        <v>0.28256880733944956</v>
      </c>
      <c r="D35" s="24">
        <f t="shared" si="11"/>
        <v>0.49499284692417739</v>
      </c>
      <c r="E35" s="24">
        <f t="shared" si="11"/>
        <v>0.32918660287081342</v>
      </c>
      <c r="F35" s="24">
        <f t="shared" si="11"/>
        <v>-1.4398848092152627E-3</v>
      </c>
      <c r="G35" s="24">
        <f t="shared" si="11"/>
        <v>-6.4888248017303529E-3</v>
      </c>
      <c r="H35" s="24">
        <f t="shared" ref="H35:H39" si="12">(I13-H13)/H13</f>
        <v>-9.071117561683599E-2</v>
      </c>
      <c r="I35" s="24">
        <f t="shared" ref="I35:I39" si="13">(J13-I13)/I13</f>
        <v>-5.3471667996807665E-2</v>
      </c>
      <c r="J35" s="36">
        <f t="shared" ref="J35:J39" si="14">(K13-J13)/J13</f>
        <v>-3.2883642495784147E-2</v>
      </c>
      <c r="K35" s="38">
        <f t="shared" ref="K35:K39" si="15">(L13-K13)/K13</f>
        <v>-0.17523975588491716</v>
      </c>
      <c r="L35" s="50">
        <f t="shared" ref="L35:L39" si="16">(M13-L13)/L13</f>
        <v>3.5940803382663845E-2</v>
      </c>
      <c r="M35" s="25">
        <f t="shared" ref="M35:M39" si="17">(M13-C13)/C13</f>
        <v>0.79816513761467889</v>
      </c>
    </row>
    <row r="36" spans="2:13" ht="15" customHeight="1" x14ac:dyDescent="0.2">
      <c r="B36" s="9" t="s">
        <v>4</v>
      </c>
      <c r="C36" s="24">
        <f t="shared" si="11"/>
        <v>-0.15384615384615385</v>
      </c>
      <c r="D36" s="24">
        <f t="shared" si="11"/>
        <v>-1.5151515151515152E-2</v>
      </c>
      <c r="E36" s="24">
        <f t="shared" si="11"/>
        <v>0</v>
      </c>
      <c r="F36" s="24">
        <f t="shared" si="11"/>
        <v>-0.13846153846153847</v>
      </c>
      <c r="G36" s="24">
        <f t="shared" si="11"/>
        <v>0.125</v>
      </c>
      <c r="H36" s="24">
        <f t="shared" si="12"/>
        <v>0.12698412698412698</v>
      </c>
      <c r="I36" s="24">
        <f t="shared" si="13"/>
        <v>-0.18309859154929578</v>
      </c>
      <c r="J36" s="36">
        <f t="shared" si="14"/>
        <v>0.18965517241379309</v>
      </c>
      <c r="K36" s="38">
        <f t="shared" si="15"/>
        <v>-0.21739130434782608</v>
      </c>
      <c r="L36" s="50">
        <f t="shared" si="16"/>
        <v>0.57407407407407407</v>
      </c>
      <c r="M36" s="25">
        <f t="shared" si="17"/>
        <v>8.9743589743589744E-2</v>
      </c>
    </row>
    <row r="37" spans="2:13" ht="15" customHeight="1" x14ac:dyDescent="0.2">
      <c r="B37" s="9" t="s">
        <v>5</v>
      </c>
      <c r="C37" s="24">
        <f t="shared" si="11"/>
        <v>0.13750000000000001</v>
      </c>
      <c r="D37" s="24">
        <f t="shared" si="11"/>
        <v>0.14285714285714285</v>
      </c>
      <c r="E37" s="24">
        <f t="shared" si="11"/>
        <v>0.10926573426573427</v>
      </c>
      <c r="F37" s="24">
        <f t="shared" si="11"/>
        <v>0.10795902285263988</v>
      </c>
      <c r="G37" s="24">
        <f t="shared" si="11"/>
        <v>2.9160739687055477E-2</v>
      </c>
      <c r="H37" s="24">
        <f t="shared" si="12"/>
        <v>-0.13061506565307532</v>
      </c>
      <c r="I37" s="24">
        <f t="shared" si="13"/>
        <v>-2.3847376788553261E-2</v>
      </c>
      <c r="J37" s="36">
        <f t="shared" si="14"/>
        <v>-0.1978827361563518</v>
      </c>
      <c r="K37" s="38">
        <f t="shared" si="15"/>
        <v>-0.12081218274111676</v>
      </c>
      <c r="L37" s="50">
        <f t="shared" si="16"/>
        <v>-7.2748267898383373E-2</v>
      </c>
      <c r="M37" s="25">
        <f t="shared" si="17"/>
        <v>-8.7499999999999994E-2</v>
      </c>
    </row>
    <row r="38" spans="2:13" ht="15" customHeight="1" x14ac:dyDescent="0.2">
      <c r="B38" s="9" t="s">
        <v>6</v>
      </c>
      <c r="C38" s="24">
        <f t="shared" si="11"/>
        <v>0.58885017421602792</v>
      </c>
      <c r="D38" s="24">
        <f t="shared" si="11"/>
        <v>0.38706140350877194</v>
      </c>
      <c r="E38" s="24">
        <f t="shared" si="11"/>
        <v>0.33438735177865614</v>
      </c>
      <c r="F38" s="24">
        <f t="shared" si="11"/>
        <v>0.21919431279620852</v>
      </c>
      <c r="G38" s="24">
        <f t="shared" si="11"/>
        <v>3.3527696793002916E-2</v>
      </c>
      <c r="H38" s="24">
        <f t="shared" si="12"/>
        <v>0.11236483309826047</v>
      </c>
      <c r="I38" s="24">
        <f t="shared" si="13"/>
        <v>-6.2130177514792898E-2</v>
      </c>
      <c r="J38" s="36">
        <f t="shared" si="14"/>
        <v>-0.10950878774222622</v>
      </c>
      <c r="K38" s="38">
        <f t="shared" si="15"/>
        <v>-8.6032388663967604E-2</v>
      </c>
      <c r="L38" s="50">
        <f t="shared" si="16"/>
        <v>-5.2602436323366558E-2</v>
      </c>
      <c r="M38" s="25">
        <f t="shared" si="17"/>
        <v>1.980836236933798</v>
      </c>
    </row>
    <row r="39" spans="2:13" ht="15" customHeight="1" x14ac:dyDescent="0.2">
      <c r="B39" s="9" t="s">
        <v>0</v>
      </c>
      <c r="C39" s="24">
        <f t="shared" si="11"/>
        <v>0.147524247064829</v>
      </c>
      <c r="D39" s="24">
        <f t="shared" si="11"/>
        <v>0.24955516014234874</v>
      </c>
      <c r="E39" s="24">
        <f t="shared" si="11"/>
        <v>0.22677109291562833</v>
      </c>
      <c r="F39" s="24">
        <f t="shared" si="11"/>
        <v>0.10490423679628555</v>
      </c>
      <c r="G39" s="24">
        <f t="shared" si="11"/>
        <v>2.0485883125410373E-2</v>
      </c>
      <c r="H39" s="24">
        <f t="shared" si="12"/>
        <v>-2.7409599794106291E-2</v>
      </c>
      <c r="I39" s="24">
        <f t="shared" si="13"/>
        <v>-5.570256681661815E-2</v>
      </c>
      <c r="J39" s="36">
        <f t="shared" si="14"/>
        <v>-6.2911587501751437E-2</v>
      </c>
      <c r="K39" s="38">
        <f t="shared" si="15"/>
        <v>-9.5544258373205737E-2</v>
      </c>
      <c r="L39" s="50">
        <f t="shared" si="16"/>
        <v>-7.4392461563894856E-3</v>
      </c>
      <c r="M39" s="25">
        <f t="shared" si="17"/>
        <v>0.53241449719244516</v>
      </c>
    </row>
  </sheetData>
  <mergeCells count="6">
    <mergeCell ref="B6:K6"/>
    <mergeCell ref="B19:K19"/>
    <mergeCell ref="B30:K30"/>
    <mergeCell ref="B10:M10"/>
    <mergeCell ref="B21:M21"/>
    <mergeCell ref="B32:M3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M39"/>
  <sheetViews>
    <sheetView showRowColHeaders="0" workbookViewId="0"/>
  </sheetViews>
  <sheetFormatPr defaultColWidth="9.140625" defaultRowHeight="12.75" x14ac:dyDescent="0.2"/>
  <cols>
    <col min="1" max="1" width="9.140625" style="2"/>
    <col min="2" max="2" width="33" style="2" customWidth="1"/>
    <col min="3" max="16384" width="9.140625" style="2"/>
  </cols>
  <sheetData>
    <row r="6" spans="2:13" x14ac:dyDescent="0.2">
      <c r="B6" s="46" t="s">
        <v>41</v>
      </c>
      <c r="C6" s="46"/>
      <c r="D6" s="46"/>
      <c r="E6" s="46"/>
      <c r="F6" s="46"/>
      <c r="G6" s="46"/>
      <c r="H6" s="46"/>
      <c r="I6" s="46"/>
      <c r="J6" s="46"/>
      <c r="K6" s="46"/>
    </row>
    <row r="7" spans="2:13" x14ac:dyDescent="0.2">
      <c r="B7" s="23" t="s">
        <v>26</v>
      </c>
      <c r="C7" s="13"/>
      <c r="D7" s="13"/>
      <c r="E7" s="13"/>
      <c r="F7" s="13"/>
      <c r="G7" s="13"/>
      <c r="H7" s="13"/>
      <c r="I7" s="13"/>
      <c r="J7" s="13"/>
      <c r="K7" s="13"/>
    </row>
    <row r="8" spans="2:13" x14ac:dyDescent="0.2">
      <c r="B8" s="23" t="s">
        <v>37</v>
      </c>
      <c r="C8" s="13"/>
      <c r="D8" s="13"/>
      <c r="E8" s="13"/>
      <c r="F8" s="13"/>
      <c r="G8" s="13"/>
      <c r="H8" s="13"/>
      <c r="I8" s="13"/>
      <c r="J8" s="13"/>
      <c r="K8" s="13"/>
    </row>
    <row r="9" spans="2:13" ht="11.1" customHeight="1" x14ac:dyDescent="0.2">
      <c r="B9" s="23"/>
      <c r="C9" s="13"/>
      <c r="D9" s="13"/>
      <c r="E9" s="13"/>
      <c r="F9" s="13"/>
      <c r="G9" s="13"/>
      <c r="H9" s="13"/>
      <c r="I9" s="13"/>
      <c r="J9" s="13"/>
      <c r="K9" s="13"/>
    </row>
    <row r="10" spans="2:13" ht="15" customHeight="1" x14ac:dyDescent="0.2">
      <c r="B10" s="45" t="s">
        <v>24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2:13" ht="15" customHeight="1" x14ac:dyDescent="0.2">
      <c r="B11" s="8" t="s">
        <v>1</v>
      </c>
      <c r="C11" s="34">
        <v>2008</v>
      </c>
      <c r="D11" s="34">
        <v>2009</v>
      </c>
      <c r="E11" s="34">
        <v>2010</v>
      </c>
      <c r="F11" s="34">
        <v>2011</v>
      </c>
      <c r="G11" s="34">
        <v>2012</v>
      </c>
      <c r="H11" s="34">
        <v>2013</v>
      </c>
      <c r="I11" s="12">
        <v>2014</v>
      </c>
      <c r="J11" s="12">
        <v>2015</v>
      </c>
      <c r="K11" s="12">
        <v>2016</v>
      </c>
      <c r="L11" s="12">
        <v>2017</v>
      </c>
      <c r="M11" s="12">
        <v>2018</v>
      </c>
    </row>
    <row r="12" spans="2:13" ht="15" customHeight="1" x14ac:dyDescent="0.2">
      <c r="B12" s="9" t="s">
        <v>2</v>
      </c>
      <c r="C12" s="10">
        <v>1420</v>
      </c>
      <c r="D12" s="10">
        <v>1373</v>
      </c>
      <c r="E12" s="10">
        <v>1387</v>
      </c>
      <c r="F12" s="10">
        <v>1578</v>
      </c>
      <c r="G12" s="10">
        <v>1689</v>
      </c>
      <c r="H12" s="10">
        <v>1540</v>
      </c>
      <c r="I12" s="10">
        <v>1454</v>
      </c>
      <c r="J12" s="10">
        <v>1185</v>
      </c>
      <c r="K12" s="10">
        <v>1254</v>
      </c>
      <c r="L12" s="10">
        <v>1149</v>
      </c>
      <c r="M12" s="10">
        <v>1112</v>
      </c>
    </row>
    <row r="13" spans="2:13" ht="15" customHeight="1" x14ac:dyDescent="0.2">
      <c r="B13" s="9" t="s">
        <v>3</v>
      </c>
      <c r="C13" s="10">
        <v>373</v>
      </c>
      <c r="D13" s="10">
        <v>529</v>
      </c>
      <c r="E13" s="10">
        <v>741</v>
      </c>
      <c r="F13" s="10">
        <v>894</v>
      </c>
      <c r="G13" s="10">
        <v>888</v>
      </c>
      <c r="H13" s="10">
        <v>841</v>
      </c>
      <c r="I13" s="10">
        <v>705</v>
      </c>
      <c r="J13" s="10">
        <v>615</v>
      </c>
      <c r="K13" s="10">
        <v>578</v>
      </c>
      <c r="L13" s="10">
        <v>465</v>
      </c>
      <c r="M13" s="10">
        <v>432</v>
      </c>
    </row>
    <row r="14" spans="2:13" ht="15" customHeight="1" x14ac:dyDescent="0.2">
      <c r="B14" s="9" t="s">
        <v>4</v>
      </c>
      <c r="C14" s="10">
        <v>3</v>
      </c>
      <c r="D14" s="10">
        <v>3</v>
      </c>
      <c r="E14" s="10">
        <v>3</v>
      </c>
      <c r="F14" s="10">
        <v>3</v>
      </c>
      <c r="G14" s="10">
        <v>4</v>
      </c>
      <c r="H14" s="10">
        <v>9</v>
      </c>
      <c r="I14" s="10">
        <v>12</v>
      </c>
      <c r="J14" s="10">
        <v>10</v>
      </c>
      <c r="K14" s="10">
        <v>6</v>
      </c>
      <c r="L14" s="10">
        <v>7</v>
      </c>
      <c r="M14" s="10">
        <v>11</v>
      </c>
    </row>
    <row r="15" spans="2:13" ht="15" customHeight="1" x14ac:dyDescent="0.2">
      <c r="B15" s="9" t="s">
        <v>5</v>
      </c>
      <c r="C15" s="10">
        <v>743</v>
      </c>
      <c r="D15" s="10">
        <v>843</v>
      </c>
      <c r="E15" s="10">
        <v>932</v>
      </c>
      <c r="F15" s="10">
        <v>1009</v>
      </c>
      <c r="G15" s="10">
        <v>1076</v>
      </c>
      <c r="H15" s="10">
        <v>1083</v>
      </c>
      <c r="I15" s="10">
        <v>981</v>
      </c>
      <c r="J15" s="10">
        <v>943</v>
      </c>
      <c r="K15" s="10">
        <v>746</v>
      </c>
      <c r="L15" s="10">
        <v>653</v>
      </c>
      <c r="M15" s="10">
        <v>606</v>
      </c>
    </row>
    <row r="16" spans="2:13" ht="15" customHeight="1" x14ac:dyDescent="0.2">
      <c r="B16" s="9" t="s">
        <v>6</v>
      </c>
      <c r="C16" s="10">
        <v>282</v>
      </c>
      <c r="D16" s="10">
        <v>383</v>
      </c>
      <c r="E16" s="10">
        <v>492</v>
      </c>
      <c r="F16" s="10">
        <v>632</v>
      </c>
      <c r="G16" s="10">
        <v>898</v>
      </c>
      <c r="H16" s="10">
        <v>862</v>
      </c>
      <c r="I16" s="10">
        <v>1186</v>
      </c>
      <c r="J16" s="10">
        <v>1048</v>
      </c>
      <c r="K16" s="10">
        <v>969</v>
      </c>
      <c r="L16" s="10">
        <v>919</v>
      </c>
      <c r="M16" s="10">
        <v>841</v>
      </c>
    </row>
    <row r="17" spans="2:13" ht="15" customHeight="1" x14ac:dyDescent="0.2">
      <c r="B17" s="9" t="s">
        <v>0</v>
      </c>
      <c r="C17" s="10">
        <f>SUM(C12:C16)</f>
        <v>2821</v>
      </c>
      <c r="D17" s="10">
        <f t="shared" ref="D17:H17" si="0">SUM(D12:D16)</f>
        <v>3131</v>
      </c>
      <c r="E17" s="10">
        <f t="shared" si="0"/>
        <v>3555</v>
      </c>
      <c r="F17" s="10">
        <f t="shared" si="0"/>
        <v>4116</v>
      </c>
      <c r="G17" s="10">
        <f t="shared" si="0"/>
        <v>4555</v>
      </c>
      <c r="H17" s="10">
        <f t="shared" si="0"/>
        <v>4335</v>
      </c>
      <c r="I17" s="10">
        <f t="shared" ref="I17" si="1">SUM(I12:I16)</f>
        <v>4338</v>
      </c>
      <c r="J17" s="10">
        <f t="shared" ref="J17" si="2">SUM(J12:J16)</f>
        <v>3801</v>
      </c>
      <c r="K17" s="10">
        <f>SUM(K12:K16)</f>
        <v>3553</v>
      </c>
      <c r="L17" s="10">
        <f>SUM(L12:L16)</f>
        <v>3193</v>
      </c>
      <c r="M17" s="10">
        <v>3002</v>
      </c>
    </row>
    <row r="18" spans="2:13" x14ac:dyDescent="0.2">
      <c r="K18" s="10"/>
    </row>
    <row r="19" spans="2:13" x14ac:dyDescent="0.2">
      <c r="B19" s="46" t="s">
        <v>42</v>
      </c>
      <c r="C19" s="46"/>
      <c r="D19" s="46"/>
      <c r="E19" s="46"/>
      <c r="F19" s="46"/>
      <c r="G19" s="46"/>
      <c r="H19" s="46"/>
      <c r="I19" s="46"/>
      <c r="J19" s="46"/>
      <c r="K19" s="46"/>
    </row>
    <row r="21" spans="2:13" ht="15" customHeight="1" x14ac:dyDescent="0.2">
      <c r="B21" s="45" t="s">
        <v>27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2:13" ht="15" customHeight="1" x14ac:dyDescent="0.2">
      <c r="B22" s="8" t="s">
        <v>1</v>
      </c>
      <c r="C22" s="37" t="s">
        <v>28</v>
      </c>
      <c r="D22" s="12" t="s">
        <v>29</v>
      </c>
      <c r="E22" s="12" t="s">
        <v>30</v>
      </c>
      <c r="F22" s="12" t="s">
        <v>31</v>
      </c>
      <c r="G22" s="12" t="s">
        <v>32</v>
      </c>
      <c r="H22" s="12" t="s">
        <v>45</v>
      </c>
      <c r="I22" s="12" t="s">
        <v>47</v>
      </c>
      <c r="J22" s="12" t="s">
        <v>57</v>
      </c>
      <c r="K22" s="12" t="s">
        <v>60</v>
      </c>
      <c r="L22" s="12" t="s">
        <v>64</v>
      </c>
      <c r="M22" s="12" t="s">
        <v>63</v>
      </c>
    </row>
    <row r="23" spans="2:13" ht="15" customHeight="1" x14ac:dyDescent="0.2">
      <c r="B23" s="9" t="s">
        <v>2</v>
      </c>
      <c r="C23" s="10">
        <f t="shared" ref="C23:H23" si="3">(D12-C12)</f>
        <v>-47</v>
      </c>
      <c r="D23" s="10">
        <f t="shared" si="3"/>
        <v>14</v>
      </c>
      <c r="E23" s="10">
        <f t="shared" si="3"/>
        <v>191</v>
      </c>
      <c r="F23" s="10">
        <f t="shared" si="3"/>
        <v>111</v>
      </c>
      <c r="G23" s="10">
        <f t="shared" si="3"/>
        <v>-149</v>
      </c>
      <c r="H23" s="10">
        <f t="shared" si="3"/>
        <v>-86</v>
      </c>
      <c r="I23" s="31">
        <f>J12-I12</f>
        <v>-269</v>
      </c>
      <c r="J23" s="31">
        <f>K12-J12</f>
        <v>69</v>
      </c>
      <c r="K23" s="31">
        <f>(L12-K12)</f>
        <v>-105</v>
      </c>
      <c r="L23" s="31">
        <f>M12-L12</f>
        <v>-37</v>
      </c>
      <c r="M23" s="18">
        <f>M12-C12</f>
        <v>-308</v>
      </c>
    </row>
    <row r="24" spans="2:13" ht="15" customHeight="1" x14ac:dyDescent="0.2">
      <c r="B24" s="9" t="s">
        <v>3</v>
      </c>
      <c r="C24" s="10">
        <f t="shared" ref="C24:G28" si="4">(D13-C13)</f>
        <v>156</v>
      </c>
      <c r="D24" s="10">
        <f t="shared" si="4"/>
        <v>212</v>
      </c>
      <c r="E24" s="10">
        <f t="shared" si="4"/>
        <v>153</v>
      </c>
      <c r="F24" s="10">
        <f t="shared" si="4"/>
        <v>-6</v>
      </c>
      <c r="G24" s="10">
        <f t="shared" si="4"/>
        <v>-47</v>
      </c>
      <c r="H24" s="10">
        <f t="shared" ref="H24:H28" si="5">(I13-H13)</f>
        <v>-136</v>
      </c>
      <c r="I24" s="31">
        <f t="shared" ref="I24:I28" si="6">J13-I13</f>
        <v>-90</v>
      </c>
      <c r="J24" s="31">
        <f t="shared" ref="J24:J28" si="7">K13-J13</f>
        <v>-37</v>
      </c>
      <c r="K24" s="31">
        <f t="shared" ref="K24:K28" si="8">(L13-K13)</f>
        <v>-113</v>
      </c>
      <c r="L24" s="31">
        <f t="shared" ref="L24:L28" si="9">M13-L13</f>
        <v>-33</v>
      </c>
      <c r="M24" s="18">
        <f t="shared" ref="M24:M28" si="10">M13-C13</f>
        <v>59</v>
      </c>
    </row>
    <row r="25" spans="2:13" ht="15" customHeight="1" x14ac:dyDescent="0.2">
      <c r="B25" s="9" t="s">
        <v>4</v>
      </c>
      <c r="C25" s="10">
        <f t="shared" si="4"/>
        <v>0</v>
      </c>
      <c r="D25" s="10">
        <f t="shared" si="4"/>
        <v>0</v>
      </c>
      <c r="E25" s="10">
        <f t="shared" si="4"/>
        <v>0</v>
      </c>
      <c r="F25" s="10">
        <f t="shared" si="4"/>
        <v>1</v>
      </c>
      <c r="G25" s="10">
        <f t="shared" si="4"/>
        <v>5</v>
      </c>
      <c r="H25" s="10">
        <f t="shared" si="5"/>
        <v>3</v>
      </c>
      <c r="I25" s="31">
        <f t="shared" si="6"/>
        <v>-2</v>
      </c>
      <c r="J25" s="31">
        <f t="shared" si="7"/>
        <v>-4</v>
      </c>
      <c r="K25" s="31">
        <f t="shared" si="8"/>
        <v>1</v>
      </c>
      <c r="L25" s="31">
        <f t="shared" si="9"/>
        <v>4</v>
      </c>
      <c r="M25" s="18">
        <f t="shared" si="10"/>
        <v>8</v>
      </c>
    </row>
    <row r="26" spans="2:13" ht="15" customHeight="1" x14ac:dyDescent="0.2">
      <c r="B26" s="9" t="s">
        <v>5</v>
      </c>
      <c r="C26" s="10">
        <f t="shared" si="4"/>
        <v>100</v>
      </c>
      <c r="D26" s="10">
        <f t="shared" si="4"/>
        <v>89</v>
      </c>
      <c r="E26" s="10">
        <f t="shared" si="4"/>
        <v>77</v>
      </c>
      <c r="F26" s="10">
        <f t="shared" si="4"/>
        <v>67</v>
      </c>
      <c r="G26" s="10">
        <f t="shared" si="4"/>
        <v>7</v>
      </c>
      <c r="H26" s="10">
        <f t="shared" si="5"/>
        <v>-102</v>
      </c>
      <c r="I26" s="31">
        <f t="shared" si="6"/>
        <v>-38</v>
      </c>
      <c r="J26" s="31">
        <f t="shared" si="7"/>
        <v>-197</v>
      </c>
      <c r="K26" s="31">
        <f t="shared" si="8"/>
        <v>-93</v>
      </c>
      <c r="L26" s="31">
        <f t="shared" si="9"/>
        <v>-47</v>
      </c>
      <c r="M26" s="18">
        <f t="shared" si="10"/>
        <v>-137</v>
      </c>
    </row>
    <row r="27" spans="2:13" ht="15" customHeight="1" x14ac:dyDescent="0.2">
      <c r="B27" s="9" t="s">
        <v>6</v>
      </c>
      <c r="C27" s="10">
        <f t="shared" si="4"/>
        <v>101</v>
      </c>
      <c r="D27" s="10">
        <f t="shared" si="4"/>
        <v>109</v>
      </c>
      <c r="E27" s="10">
        <f t="shared" si="4"/>
        <v>140</v>
      </c>
      <c r="F27" s="10">
        <f t="shared" si="4"/>
        <v>266</v>
      </c>
      <c r="G27" s="10">
        <f t="shared" si="4"/>
        <v>-36</v>
      </c>
      <c r="H27" s="10">
        <f t="shared" si="5"/>
        <v>324</v>
      </c>
      <c r="I27" s="31">
        <f t="shared" si="6"/>
        <v>-138</v>
      </c>
      <c r="J27" s="31">
        <f t="shared" si="7"/>
        <v>-79</v>
      </c>
      <c r="K27" s="31">
        <f t="shared" si="8"/>
        <v>-50</v>
      </c>
      <c r="L27" s="31">
        <f t="shared" si="9"/>
        <v>-78</v>
      </c>
      <c r="M27" s="18">
        <f t="shared" si="10"/>
        <v>559</v>
      </c>
    </row>
    <row r="28" spans="2:13" ht="15" customHeight="1" x14ac:dyDescent="0.2">
      <c r="B28" s="9" t="s">
        <v>0</v>
      </c>
      <c r="C28" s="10">
        <f t="shared" si="4"/>
        <v>310</v>
      </c>
      <c r="D28" s="10">
        <f t="shared" si="4"/>
        <v>424</v>
      </c>
      <c r="E28" s="10">
        <f t="shared" si="4"/>
        <v>561</v>
      </c>
      <c r="F28" s="10">
        <f t="shared" si="4"/>
        <v>439</v>
      </c>
      <c r="G28" s="10">
        <f t="shared" si="4"/>
        <v>-220</v>
      </c>
      <c r="H28" s="10">
        <f t="shared" si="5"/>
        <v>3</v>
      </c>
      <c r="I28" s="31">
        <f t="shared" si="6"/>
        <v>-537</v>
      </c>
      <c r="J28" s="31">
        <f t="shared" si="7"/>
        <v>-248</v>
      </c>
      <c r="K28" s="31">
        <f t="shared" si="8"/>
        <v>-360</v>
      </c>
      <c r="L28" s="31">
        <f t="shared" si="9"/>
        <v>-191</v>
      </c>
      <c r="M28" s="18">
        <f t="shared" si="10"/>
        <v>181</v>
      </c>
    </row>
    <row r="30" spans="2:13" x14ac:dyDescent="0.2">
      <c r="B30" s="46" t="s">
        <v>43</v>
      </c>
      <c r="C30" s="46"/>
      <c r="D30" s="46"/>
      <c r="E30" s="46"/>
      <c r="F30" s="46"/>
      <c r="G30" s="46"/>
      <c r="H30" s="46"/>
      <c r="I30" s="46"/>
      <c r="J30" s="46"/>
      <c r="K30" s="46"/>
    </row>
    <row r="32" spans="2:13" ht="15" customHeight="1" x14ac:dyDescent="0.2">
      <c r="B32" s="45" t="s">
        <v>33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</row>
    <row r="33" spans="2:13" ht="15" customHeight="1" x14ac:dyDescent="0.2">
      <c r="B33" s="8" t="s">
        <v>1</v>
      </c>
      <c r="C33" s="37" t="s">
        <v>28</v>
      </c>
      <c r="D33" s="12" t="s">
        <v>29</v>
      </c>
      <c r="E33" s="12" t="s">
        <v>30</v>
      </c>
      <c r="F33" s="12" t="s">
        <v>31</v>
      </c>
      <c r="G33" s="12" t="s">
        <v>32</v>
      </c>
      <c r="H33" s="12" t="s">
        <v>45</v>
      </c>
      <c r="I33" s="12" t="s">
        <v>47</v>
      </c>
      <c r="J33" s="12" t="s">
        <v>57</v>
      </c>
      <c r="K33" s="12" t="s">
        <v>60</v>
      </c>
      <c r="L33" s="12" t="s">
        <v>64</v>
      </c>
      <c r="M33" s="12" t="s">
        <v>63</v>
      </c>
    </row>
    <row r="34" spans="2:13" ht="15" customHeight="1" x14ac:dyDescent="0.2">
      <c r="B34" s="9" t="s">
        <v>2</v>
      </c>
      <c r="C34" s="24">
        <f t="shared" ref="C34:H34" si="11">(D12-C12)/C12</f>
        <v>-3.3098591549295772E-2</v>
      </c>
      <c r="D34" s="24">
        <f t="shared" si="11"/>
        <v>1.0196649672250545E-2</v>
      </c>
      <c r="E34" s="24">
        <f t="shared" si="11"/>
        <v>0.1377072819033886</v>
      </c>
      <c r="F34" s="24">
        <f t="shared" si="11"/>
        <v>7.0342205323193921E-2</v>
      </c>
      <c r="G34" s="24">
        <f t="shared" si="11"/>
        <v>-8.8217880402605087E-2</v>
      </c>
      <c r="H34" s="24">
        <f t="shared" si="11"/>
        <v>-5.5844155844155842E-2</v>
      </c>
      <c r="I34" s="36">
        <f>(J12-I12)/I12</f>
        <v>-0.18500687757909215</v>
      </c>
      <c r="J34" s="36">
        <f>(K12-J12)/J12</f>
        <v>5.8227848101265821E-2</v>
      </c>
      <c r="K34" s="36">
        <f>(L12-K12)/K12</f>
        <v>-8.3732057416267949E-2</v>
      </c>
      <c r="L34" s="51">
        <f>(M12-L12)/L12</f>
        <v>-3.2201914708442123E-2</v>
      </c>
      <c r="M34" s="25">
        <f>(L12-C12)/C12</f>
        <v>-0.19084507042253521</v>
      </c>
    </row>
    <row r="35" spans="2:13" ht="15" customHeight="1" x14ac:dyDescent="0.2">
      <c r="B35" s="9" t="s">
        <v>3</v>
      </c>
      <c r="C35" s="24">
        <f t="shared" ref="C35:G39" si="12">(D13-C13)/C13</f>
        <v>0.41823056300268097</v>
      </c>
      <c r="D35" s="24">
        <f t="shared" si="12"/>
        <v>0.40075614366729678</v>
      </c>
      <c r="E35" s="24">
        <f t="shared" si="12"/>
        <v>0.20647773279352227</v>
      </c>
      <c r="F35" s="24">
        <f t="shared" si="12"/>
        <v>-6.7114093959731542E-3</v>
      </c>
      <c r="G35" s="24">
        <f t="shared" si="12"/>
        <v>-5.2927927927927929E-2</v>
      </c>
      <c r="H35" s="24">
        <f t="shared" ref="H35:H39" si="13">(I13-H13)/H13</f>
        <v>-0.16171224732461356</v>
      </c>
      <c r="I35" s="36">
        <f t="shared" ref="I35:I39" si="14">(J13-I13)/I13</f>
        <v>-0.1276595744680851</v>
      </c>
      <c r="J35" s="36">
        <f t="shared" ref="J35:J39" si="15">(K13-J13)/J13</f>
        <v>-6.0162601626016263E-2</v>
      </c>
      <c r="K35" s="36">
        <f t="shared" ref="K35:K39" si="16">(L13-K13)/K13</f>
        <v>-0.19550173010380623</v>
      </c>
      <c r="L35" s="51">
        <f t="shared" ref="L35:L39" si="17">(M13-L13)/L13</f>
        <v>-7.0967741935483872E-2</v>
      </c>
      <c r="M35" s="25">
        <f>(L13-C13)/C13</f>
        <v>0.24664879356568364</v>
      </c>
    </row>
    <row r="36" spans="2:13" ht="15" customHeight="1" x14ac:dyDescent="0.2">
      <c r="B36" s="9" t="s">
        <v>4</v>
      </c>
      <c r="C36" s="24">
        <f t="shared" si="12"/>
        <v>0</v>
      </c>
      <c r="D36" s="24">
        <f t="shared" si="12"/>
        <v>0</v>
      </c>
      <c r="E36" s="24">
        <f t="shared" si="12"/>
        <v>0</v>
      </c>
      <c r="F36" s="24">
        <f t="shared" si="12"/>
        <v>0.33333333333333331</v>
      </c>
      <c r="G36" s="24">
        <f t="shared" si="12"/>
        <v>1.25</v>
      </c>
      <c r="H36" s="24">
        <f t="shared" si="13"/>
        <v>0.33333333333333331</v>
      </c>
      <c r="I36" s="36">
        <f t="shared" si="14"/>
        <v>-0.16666666666666666</v>
      </c>
      <c r="J36" s="36">
        <f t="shared" si="15"/>
        <v>-0.4</v>
      </c>
      <c r="K36" s="36">
        <f t="shared" si="16"/>
        <v>0.16666666666666666</v>
      </c>
      <c r="L36" s="51">
        <f t="shared" si="17"/>
        <v>0.5714285714285714</v>
      </c>
      <c r="M36" s="25">
        <f>(L14-C14)/C14</f>
        <v>1.3333333333333333</v>
      </c>
    </row>
    <row r="37" spans="2:13" ht="15" customHeight="1" x14ac:dyDescent="0.2">
      <c r="B37" s="9" t="s">
        <v>5</v>
      </c>
      <c r="C37" s="24">
        <f t="shared" si="12"/>
        <v>0.13458950201884254</v>
      </c>
      <c r="D37" s="24">
        <f t="shared" si="12"/>
        <v>0.1055753262158956</v>
      </c>
      <c r="E37" s="24">
        <f t="shared" si="12"/>
        <v>8.2618025751072965E-2</v>
      </c>
      <c r="F37" s="24">
        <f t="shared" si="12"/>
        <v>6.6402378592666012E-2</v>
      </c>
      <c r="G37" s="24">
        <f t="shared" si="12"/>
        <v>6.5055762081784388E-3</v>
      </c>
      <c r="H37" s="24">
        <f t="shared" si="13"/>
        <v>-9.4182825484764546E-2</v>
      </c>
      <c r="I37" s="36">
        <f t="shared" si="14"/>
        <v>-3.8735983690112129E-2</v>
      </c>
      <c r="J37" s="36">
        <f t="shared" si="15"/>
        <v>-0.20890774125132555</v>
      </c>
      <c r="K37" s="36">
        <f t="shared" si="16"/>
        <v>-0.12466487935656836</v>
      </c>
      <c r="L37" s="51">
        <f t="shared" si="17"/>
        <v>-7.1975497702909647E-2</v>
      </c>
      <c r="M37" s="25">
        <f>(L15-C15)/C15</f>
        <v>-0.12113055181695828</v>
      </c>
    </row>
    <row r="38" spans="2:13" ht="15" customHeight="1" x14ac:dyDescent="0.2">
      <c r="B38" s="9" t="s">
        <v>6</v>
      </c>
      <c r="C38" s="24">
        <f t="shared" si="12"/>
        <v>0.35815602836879434</v>
      </c>
      <c r="D38" s="24">
        <f t="shared" si="12"/>
        <v>0.28459530026109658</v>
      </c>
      <c r="E38" s="24">
        <f t="shared" si="12"/>
        <v>0.28455284552845528</v>
      </c>
      <c r="F38" s="24">
        <f t="shared" si="12"/>
        <v>0.42088607594936711</v>
      </c>
      <c r="G38" s="24">
        <f t="shared" si="12"/>
        <v>-4.0089086859688199E-2</v>
      </c>
      <c r="H38" s="24">
        <f t="shared" si="13"/>
        <v>0.37587006960556846</v>
      </c>
      <c r="I38" s="36">
        <f t="shared" si="14"/>
        <v>-0.1163575042158516</v>
      </c>
      <c r="J38" s="36">
        <f t="shared" si="15"/>
        <v>-7.5381679389312978E-2</v>
      </c>
      <c r="K38" s="36">
        <f t="shared" si="16"/>
        <v>-5.159958720330237E-2</v>
      </c>
      <c r="L38" s="51">
        <f t="shared" si="17"/>
        <v>-8.4874863982589768E-2</v>
      </c>
      <c r="M38" s="25">
        <f>(L16-C16)/C16</f>
        <v>2.2588652482269502</v>
      </c>
    </row>
    <row r="39" spans="2:13" ht="15" customHeight="1" x14ac:dyDescent="0.2">
      <c r="B39" s="9" t="s">
        <v>0</v>
      </c>
      <c r="C39" s="24">
        <f t="shared" si="12"/>
        <v>0.10989010989010989</v>
      </c>
      <c r="D39" s="24">
        <f t="shared" si="12"/>
        <v>0.13541999361226445</v>
      </c>
      <c r="E39" s="24">
        <f t="shared" si="12"/>
        <v>0.15780590717299578</v>
      </c>
      <c r="F39" s="24">
        <f t="shared" si="12"/>
        <v>0.10665694849368319</v>
      </c>
      <c r="G39" s="24">
        <f t="shared" si="12"/>
        <v>-4.8298572996706916E-2</v>
      </c>
      <c r="H39" s="24">
        <f t="shared" si="13"/>
        <v>6.9204152249134946E-4</v>
      </c>
      <c r="I39" s="36">
        <f t="shared" si="14"/>
        <v>-0.12378976486860305</v>
      </c>
      <c r="J39" s="36">
        <f t="shared" si="15"/>
        <v>-6.5245987897921603E-2</v>
      </c>
      <c r="K39" s="36">
        <f t="shared" si="16"/>
        <v>-0.10132282578103012</v>
      </c>
      <c r="L39" s="51">
        <f t="shared" si="17"/>
        <v>-5.9818352646414032E-2</v>
      </c>
      <c r="M39" s="25">
        <f>(L17-C17)/C17</f>
        <v>0.13186813186813187</v>
      </c>
    </row>
  </sheetData>
  <mergeCells count="6">
    <mergeCell ref="B6:K6"/>
    <mergeCell ref="B19:K19"/>
    <mergeCell ref="B30:K30"/>
    <mergeCell ref="B10:M10"/>
    <mergeCell ref="B21:M21"/>
    <mergeCell ref="B32:M32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6:J39"/>
  <sheetViews>
    <sheetView showRowColHeaders="0" workbookViewId="0">
      <selection activeCell="H23" sqref="H23:H28"/>
    </sheetView>
  </sheetViews>
  <sheetFormatPr defaultColWidth="9.140625" defaultRowHeight="12.75" x14ac:dyDescent="0.2"/>
  <cols>
    <col min="1" max="1" width="9.140625" style="2"/>
    <col min="2" max="2" width="33" style="2" customWidth="1"/>
    <col min="3" max="5" width="9.140625" style="2"/>
    <col min="6" max="6" width="9.140625" style="2" customWidth="1"/>
    <col min="7" max="16384" width="9.140625" style="2"/>
  </cols>
  <sheetData>
    <row r="6" spans="2:9" ht="12.75" customHeight="1" x14ac:dyDescent="0.2">
      <c r="B6" s="46" t="s">
        <v>48</v>
      </c>
      <c r="C6" s="46"/>
      <c r="D6" s="46"/>
      <c r="E6" s="46"/>
      <c r="F6" s="46"/>
      <c r="G6" s="46"/>
      <c r="H6" s="46"/>
      <c r="I6" s="46"/>
    </row>
    <row r="7" spans="2:9" x14ac:dyDescent="0.2">
      <c r="B7" s="23" t="s">
        <v>26</v>
      </c>
      <c r="C7" s="28"/>
      <c r="D7" s="28"/>
      <c r="E7" s="28"/>
      <c r="F7" s="28"/>
    </row>
    <row r="8" spans="2:9" x14ac:dyDescent="0.2">
      <c r="B8" s="23" t="s">
        <v>37</v>
      </c>
      <c r="C8" s="28"/>
      <c r="D8" s="28"/>
      <c r="E8" s="28"/>
      <c r="F8" s="28"/>
    </row>
    <row r="9" spans="2:9" ht="11.1" customHeight="1" x14ac:dyDescent="0.2">
      <c r="B9" s="23"/>
      <c r="C9" s="28"/>
      <c r="D9" s="28"/>
      <c r="E9" s="28"/>
      <c r="F9" s="28"/>
    </row>
    <row r="10" spans="2:9" ht="15" customHeight="1" x14ac:dyDescent="0.2">
      <c r="B10" s="45" t="s">
        <v>24</v>
      </c>
      <c r="C10" s="45"/>
      <c r="D10" s="45"/>
      <c r="E10" s="45"/>
      <c r="F10" s="45"/>
      <c r="G10" s="45"/>
      <c r="H10" s="45"/>
    </row>
    <row r="11" spans="2:9" ht="15" customHeight="1" x14ac:dyDescent="0.2">
      <c r="B11" s="8" t="s">
        <v>1</v>
      </c>
      <c r="C11" s="30">
        <v>2013</v>
      </c>
      <c r="D11" s="12">
        <v>2014</v>
      </c>
      <c r="E11" s="12">
        <v>2015</v>
      </c>
      <c r="F11" s="12">
        <v>2016</v>
      </c>
      <c r="G11" s="12">
        <v>2017</v>
      </c>
      <c r="H11" s="12">
        <v>2018</v>
      </c>
    </row>
    <row r="12" spans="2:9" ht="15" customHeight="1" x14ac:dyDescent="0.2">
      <c r="B12" s="9" t="s">
        <v>2</v>
      </c>
      <c r="C12" s="10">
        <v>1043</v>
      </c>
      <c r="D12" s="10">
        <v>1008</v>
      </c>
      <c r="E12" s="10">
        <v>825</v>
      </c>
      <c r="F12" s="10">
        <v>608</v>
      </c>
      <c r="G12" s="10">
        <v>598</v>
      </c>
      <c r="H12" s="10">
        <v>607</v>
      </c>
    </row>
    <row r="13" spans="2:9" ht="15" customHeight="1" x14ac:dyDescent="0.2">
      <c r="B13" s="9" t="s">
        <v>3</v>
      </c>
      <c r="C13" s="10">
        <v>274</v>
      </c>
      <c r="D13" s="10">
        <v>194</v>
      </c>
      <c r="E13" s="10">
        <v>252</v>
      </c>
      <c r="F13" s="10">
        <v>196</v>
      </c>
      <c r="G13" s="10">
        <v>130</v>
      </c>
      <c r="H13" s="10">
        <v>130</v>
      </c>
    </row>
    <row r="14" spans="2:9" ht="15" customHeight="1" x14ac:dyDescent="0.2">
      <c r="B14" s="9" t="s">
        <v>4</v>
      </c>
      <c r="C14" s="10">
        <v>37</v>
      </c>
      <c r="D14" s="10">
        <v>45</v>
      </c>
      <c r="E14" s="10">
        <v>32</v>
      </c>
      <c r="F14" s="10">
        <v>41</v>
      </c>
      <c r="G14" s="10">
        <v>32</v>
      </c>
      <c r="H14" s="10">
        <v>62</v>
      </c>
    </row>
    <row r="15" spans="2:9" ht="15" customHeight="1" x14ac:dyDescent="0.2">
      <c r="B15" s="9" t="s">
        <v>5</v>
      </c>
      <c r="C15" s="10">
        <v>214</v>
      </c>
      <c r="D15" s="10">
        <v>135</v>
      </c>
      <c r="E15" s="10">
        <v>163</v>
      </c>
      <c r="F15" s="10">
        <v>112</v>
      </c>
      <c r="G15" s="10">
        <v>110</v>
      </c>
      <c r="H15" s="10">
        <v>114</v>
      </c>
    </row>
    <row r="16" spans="2:9" ht="15" customHeight="1" x14ac:dyDescent="0.2">
      <c r="B16" s="9" t="s">
        <v>6</v>
      </c>
      <c r="C16" s="10">
        <v>736</v>
      </c>
      <c r="D16" s="10">
        <v>875</v>
      </c>
      <c r="E16" s="10">
        <v>746</v>
      </c>
      <c r="F16" s="10">
        <v>433</v>
      </c>
      <c r="G16" s="10">
        <v>368</v>
      </c>
      <c r="H16" s="10">
        <v>304</v>
      </c>
    </row>
    <row r="17" spans="2:10" ht="15" customHeight="1" x14ac:dyDescent="0.2">
      <c r="B17" s="9" t="s">
        <v>0</v>
      </c>
      <c r="C17" s="10">
        <f t="shared" ref="C17" si="0">SUM(C12:C16)</f>
        <v>2304</v>
      </c>
      <c r="D17" s="10">
        <f t="shared" ref="D17" si="1">SUM(D12:D16)</f>
        <v>2257</v>
      </c>
      <c r="E17" s="10">
        <f t="shared" ref="E17" si="2">SUM(E12:E16)</f>
        <v>2018</v>
      </c>
      <c r="F17" s="10">
        <f t="shared" ref="F17" si="3">SUM(F12:F16)</f>
        <v>1390</v>
      </c>
      <c r="G17" s="10">
        <f t="shared" ref="G17" si="4">SUM(G12:G16)</f>
        <v>1238</v>
      </c>
      <c r="H17" s="10">
        <v>1217</v>
      </c>
    </row>
    <row r="19" spans="2:10" ht="12.75" customHeight="1" x14ac:dyDescent="0.2">
      <c r="B19" s="46" t="s">
        <v>49</v>
      </c>
      <c r="C19" s="46"/>
      <c r="D19" s="46"/>
      <c r="E19" s="46"/>
      <c r="F19" s="46"/>
      <c r="G19" s="46"/>
      <c r="H19" s="46"/>
      <c r="I19" s="46"/>
      <c r="J19" s="46"/>
    </row>
    <row r="21" spans="2:10" ht="15" customHeight="1" x14ac:dyDescent="0.2">
      <c r="B21" s="45" t="s">
        <v>27</v>
      </c>
      <c r="C21" s="45"/>
      <c r="D21" s="45"/>
      <c r="E21" s="45"/>
      <c r="F21" s="45"/>
      <c r="G21" s="45"/>
      <c r="H21" s="45"/>
    </row>
    <row r="22" spans="2:10" ht="15" customHeight="1" x14ac:dyDescent="0.2">
      <c r="B22" s="8" t="s">
        <v>1</v>
      </c>
      <c r="C22" s="30" t="s">
        <v>45</v>
      </c>
      <c r="D22" s="12" t="s">
        <v>47</v>
      </c>
      <c r="E22" s="12" t="s">
        <v>57</v>
      </c>
      <c r="F22" s="12" t="s">
        <v>60</v>
      </c>
      <c r="G22" s="12" t="s">
        <v>64</v>
      </c>
      <c r="H22" s="12" t="s">
        <v>65</v>
      </c>
    </row>
    <row r="23" spans="2:10" ht="15" customHeight="1" x14ac:dyDescent="0.2">
      <c r="B23" s="9" t="s">
        <v>2</v>
      </c>
      <c r="C23" s="10">
        <f>D12-C12</f>
        <v>-35</v>
      </c>
      <c r="D23" s="10">
        <f>E12-D12</f>
        <v>-183</v>
      </c>
      <c r="E23" s="31">
        <f>F12-E12</f>
        <v>-217</v>
      </c>
      <c r="F23" s="31">
        <f>G12-F12</f>
        <v>-10</v>
      </c>
      <c r="G23" s="31">
        <f>H12-G12</f>
        <v>9</v>
      </c>
      <c r="H23" s="18">
        <f>H12-C12</f>
        <v>-436</v>
      </c>
    </row>
    <row r="24" spans="2:10" ht="15" customHeight="1" x14ac:dyDescent="0.2">
      <c r="B24" s="9" t="s">
        <v>3</v>
      </c>
      <c r="C24" s="10">
        <f t="shared" ref="C24:D28" si="5">D13-C13</f>
        <v>-80</v>
      </c>
      <c r="D24" s="10">
        <f t="shared" si="5"/>
        <v>58</v>
      </c>
      <c r="E24" s="31">
        <f t="shared" ref="E24:E28" si="6">F13-E13</f>
        <v>-56</v>
      </c>
      <c r="F24" s="31">
        <f t="shared" ref="F24:F28" si="7">G13-F13</f>
        <v>-66</v>
      </c>
      <c r="G24" s="31">
        <f t="shared" ref="G24:G28" si="8">H13-G13</f>
        <v>0</v>
      </c>
      <c r="H24" s="18">
        <f t="shared" ref="H24:H28" si="9">H13-C13</f>
        <v>-144</v>
      </c>
    </row>
    <row r="25" spans="2:10" ht="15" customHeight="1" x14ac:dyDescent="0.2">
      <c r="B25" s="9" t="s">
        <v>4</v>
      </c>
      <c r="C25" s="10">
        <f t="shared" si="5"/>
        <v>8</v>
      </c>
      <c r="D25" s="10">
        <f t="shared" si="5"/>
        <v>-13</v>
      </c>
      <c r="E25" s="31">
        <f t="shared" si="6"/>
        <v>9</v>
      </c>
      <c r="F25" s="31">
        <f t="shared" si="7"/>
        <v>-9</v>
      </c>
      <c r="G25" s="31">
        <f t="shared" si="8"/>
        <v>30</v>
      </c>
      <c r="H25" s="18">
        <f t="shared" si="9"/>
        <v>25</v>
      </c>
    </row>
    <row r="26" spans="2:10" ht="15" customHeight="1" x14ac:dyDescent="0.2">
      <c r="B26" s="9" t="s">
        <v>5</v>
      </c>
      <c r="C26" s="10">
        <f t="shared" si="5"/>
        <v>-79</v>
      </c>
      <c r="D26" s="10">
        <f t="shared" si="5"/>
        <v>28</v>
      </c>
      <c r="E26" s="31">
        <f t="shared" si="6"/>
        <v>-51</v>
      </c>
      <c r="F26" s="31">
        <f t="shared" si="7"/>
        <v>-2</v>
      </c>
      <c r="G26" s="31">
        <f t="shared" si="8"/>
        <v>4</v>
      </c>
      <c r="H26" s="18">
        <f t="shared" si="9"/>
        <v>-100</v>
      </c>
    </row>
    <row r="27" spans="2:10" ht="15" customHeight="1" x14ac:dyDescent="0.2">
      <c r="B27" s="9" t="s">
        <v>6</v>
      </c>
      <c r="C27" s="10">
        <f t="shared" si="5"/>
        <v>139</v>
      </c>
      <c r="D27" s="10">
        <f t="shared" si="5"/>
        <v>-129</v>
      </c>
      <c r="E27" s="31">
        <f t="shared" si="6"/>
        <v>-313</v>
      </c>
      <c r="F27" s="31">
        <f t="shared" si="7"/>
        <v>-65</v>
      </c>
      <c r="G27" s="31">
        <f t="shared" si="8"/>
        <v>-64</v>
      </c>
      <c r="H27" s="18">
        <f t="shared" si="9"/>
        <v>-432</v>
      </c>
    </row>
    <row r="28" spans="2:10" ht="15" customHeight="1" x14ac:dyDescent="0.2">
      <c r="B28" s="9" t="s">
        <v>0</v>
      </c>
      <c r="C28" s="10">
        <f t="shared" si="5"/>
        <v>-47</v>
      </c>
      <c r="D28" s="10">
        <f t="shared" si="5"/>
        <v>-239</v>
      </c>
      <c r="E28" s="31">
        <f t="shared" si="6"/>
        <v>-628</v>
      </c>
      <c r="F28" s="31">
        <f t="shared" si="7"/>
        <v>-152</v>
      </c>
      <c r="G28" s="31">
        <f t="shared" si="8"/>
        <v>-21</v>
      </c>
      <c r="H28" s="18">
        <f t="shared" si="9"/>
        <v>-1087</v>
      </c>
    </row>
    <row r="30" spans="2:10" ht="12.75" customHeight="1" x14ac:dyDescent="0.2">
      <c r="B30" s="46" t="s">
        <v>50</v>
      </c>
      <c r="C30" s="46"/>
      <c r="D30" s="46"/>
      <c r="E30" s="46"/>
      <c r="F30" s="46"/>
      <c r="G30" s="46"/>
      <c r="H30" s="46"/>
      <c r="I30" s="46"/>
      <c r="J30" s="46"/>
    </row>
    <row r="32" spans="2:10" ht="15" customHeight="1" x14ac:dyDescent="0.2">
      <c r="B32" s="45" t="s">
        <v>33</v>
      </c>
      <c r="C32" s="45"/>
      <c r="D32" s="45"/>
      <c r="E32" s="45"/>
      <c r="F32" s="45"/>
      <c r="G32" s="45"/>
      <c r="H32" s="45"/>
    </row>
    <row r="33" spans="2:8" ht="15" customHeight="1" x14ac:dyDescent="0.2">
      <c r="B33" s="8" t="s">
        <v>1</v>
      </c>
      <c r="C33" s="30" t="s">
        <v>45</v>
      </c>
      <c r="D33" s="12" t="s">
        <v>47</v>
      </c>
      <c r="E33" s="12" t="s">
        <v>57</v>
      </c>
      <c r="F33" s="12" t="s">
        <v>60</v>
      </c>
      <c r="G33" s="12" t="s">
        <v>64</v>
      </c>
      <c r="H33" s="12" t="s">
        <v>65</v>
      </c>
    </row>
    <row r="34" spans="2:8" ht="15" customHeight="1" x14ac:dyDescent="0.2">
      <c r="B34" s="9" t="s">
        <v>2</v>
      </c>
      <c r="C34" s="24">
        <f>(D12-C12)/C12</f>
        <v>-3.3557046979865772E-2</v>
      </c>
      <c r="D34" s="24">
        <f>(E12-D12)/D12</f>
        <v>-0.18154761904761904</v>
      </c>
      <c r="E34" s="36">
        <f>(F12-E12)/E12</f>
        <v>-0.263030303030303</v>
      </c>
      <c r="F34" s="24">
        <f>(G12-F12)/F12</f>
        <v>-1.6447368421052631E-2</v>
      </c>
      <c r="G34" s="52">
        <f>(H12-G12)/G12</f>
        <v>1.5050167224080268E-2</v>
      </c>
      <c r="H34" s="39">
        <f>(H12-C12)/C12</f>
        <v>-0.41802492809204217</v>
      </c>
    </row>
    <row r="35" spans="2:8" ht="15" customHeight="1" x14ac:dyDescent="0.2">
      <c r="B35" s="9" t="s">
        <v>3</v>
      </c>
      <c r="C35" s="24">
        <f t="shared" ref="C35:D39" si="10">(D13-C13)/C13</f>
        <v>-0.29197080291970801</v>
      </c>
      <c r="D35" s="24">
        <f t="shared" si="10"/>
        <v>0.29896907216494845</v>
      </c>
      <c r="E35" s="36">
        <f t="shared" ref="E35:E39" si="11">(F13-E13)/E13</f>
        <v>-0.22222222222222221</v>
      </c>
      <c r="F35" s="24">
        <f t="shared" ref="F35:F39" si="12">(G13-F13)/F13</f>
        <v>-0.33673469387755101</v>
      </c>
      <c r="G35" s="52">
        <f t="shared" ref="G35:G39" si="13">(H13-G13)/G13</f>
        <v>0</v>
      </c>
      <c r="H35" s="39">
        <f t="shared" ref="H35:H39" si="14">(H13-C13)/C13</f>
        <v>-0.52554744525547448</v>
      </c>
    </row>
    <row r="36" spans="2:8" ht="15" customHeight="1" x14ac:dyDescent="0.2">
      <c r="B36" s="9" t="s">
        <v>4</v>
      </c>
      <c r="C36" s="24">
        <f t="shared" si="10"/>
        <v>0.21621621621621623</v>
      </c>
      <c r="D36" s="24">
        <f t="shared" si="10"/>
        <v>-0.28888888888888886</v>
      </c>
      <c r="E36" s="36">
        <f t="shared" si="11"/>
        <v>0.28125</v>
      </c>
      <c r="F36" s="24">
        <f t="shared" si="12"/>
        <v>-0.21951219512195122</v>
      </c>
      <c r="G36" s="52">
        <f t="shared" si="13"/>
        <v>0.9375</v>
      </c>
      <c r="H36" s="39">
        <f t="shared" si="14"/>
        <v>0.67567567567567566</v>
      </c>
    </row>
    <row r="37" spans="2:8" ht="15" customHeight="1" x14ac:dyDescent="0.2">
      <c r="B37" s="9" t="s">
        <v>5</v>
      </c>
      <c r="C37" s="24">
        <f t="shared" si="10"/>
        <v>-0.36915887850467288</v>
      </c>
      <c r="D37" s="24">
        <f t="shared" si="10"/>
        <v>0.2074074074074074</v>
      </c>
      <c r="E37" s="36">
        <f t="shared" si="11"/>
        <v>-0.31288343558282211</v>
      </c>
      <c r="F37" s="24">
        <f t="shared" si="12"/>
        <v>-1.7857142857142856E-2</v>
      </c>
      <c r="G37" s="52">
        <f t="shared" si="13"/>
        <v>3.6363636363636362E-2</v>
      </c>
      <c r="H37" s="39">
        <f t="shared" si="14"/>
        <v>-0.46728971962616822</v>
      </c>
    </row>
    <row r="38" spans="2:8" ht="15" customHeight="1" x14ac:dyDescent="0.2">
      <c r="B38" s="9" t="s">
        <v>6</v>
      </c>
      <c r="C38" s="24">
        <f t="shared" si="10"/>
        <v>0.18885869565217392</v>
      </c>
      <c r="D38" s="24">
        <f t="shared" si="10"/>
        <v>-0.14742857142857144</v>
      </c>
      <c r="E38" s="36">
        <f t="shared" si="11"/>
        <v>-0.41957104557640751</v>
      </c>
      <c r="F38" s="24">
        <f t="shared" si="12"/>
        <v>-0.15011547344110854</v>
      </c>
      <c r="G38" s="52">
        <f t="shared" si="13"/>
        <v>-0.17391304347826086</v>
      </c>
      <c r="H38" s="39">
        <f t="shared" si="14"/>
        <v>-0.58695652173913049</v>
      </c>
    </row>
    <row r="39" spans="2:8" ht="15" customHeight="1" x14ac:dyDescent="0.2">
      <c r="B39" s="9" t="s">
        <v>0</v>
      </c>
      <c r="C39" s="24">
        <f t="shared" si="10"/>
        <v>-2.0399305555555556E-2</v>
      </c>
      <c r="D39" s="24">
        <f t="shared" si="10"/>
        <v>-0.10589277802392556</v>
      </c>
      <c r="E39" s="36">
        <f t="shared" si="11"/>
        <v>-0.31119920713577798</v>
      </c>
      <c r="F39" s="24">
        <f t="shared" si="12"/>
        <v>-0.10935251798561151</v>
      </c>
      <c r="G39" s="52">
        <f t="shared" si="13"/>
        <v>-1.6962843295638127E-2</v>
      </c>
      <c r="H39" s="39">
        <f t="shared" si="14"/>
        <v>-0.47178819444444442</v>
      </c>
    </row>
  </sheetData>
  <mergeCells count="6">
    <mergeCell ref="B10:H10"/>
    <mergeCell ref="B21:H21"/>
    <mergeCell ref="B32:H32"/>
    <mergeCell ref="B6:I6"/>
    <mergeCell ref="B19:J19"/>
    <mergeCell ref="B30:J30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6:M39"/>
  <sheetViews>
    <sheetView showRowColHeaders="0" workbookViewId="0">
      <selection activeCell="N36" sqref="N36"/>
    </sheetView>
  </sheetViews>
  <sheetFormatPr defaultColWidth="9.140625" defaultRowHeight="12.75" x14ac:dyDescent="0.2"/>
  <cols>
    <col min="1" max="1" width="9.140625" style="2"/>
    <col min="2" max="2" width="33" style="2" customWidth="1"/>
    <col min="3" max="11" width="9.140625" style="2"/>
    <col min="12" max="12" width="10" style="2" bestFit="1" customWidth="1"/>
    <col min="13" max="16384" width="9.140625" style="2"/>
  </cols>
  <sheetData>
    <row r="6" spans="2:13" x14ac:dyDescent="0.2">
      <c r="B6" s="46" t="s">
        <v>38</v>
      </c>
      <c r="C6" s="46"/>
      <c r="D6" s="46"/>
      <c r="E6" s="46"/>
      <c r="F6" s="46"/>
      <c r="G6" s="46"/>
      <c r="H6" s="46"/>
      <c r="I6" s="46"/>
      <c r="J6" s="46"/>
      <c r="K6" s="46"/>
    </row>
    <row r="7" spans="2:13" x14ac:dyDescent="0.2">
      <c r="B7" s="23" t="s">
        <v>26</v>
      </c>
      <c r="C7" s="13"/>
      <c r="D7" s="13"/>
      <c r="E7" s="13"/>
      <c r="F7" s="13"/>
      <c r="G7" s="13"/>
      <c r="H7" s="13"/>
      <c r="I7" s="13"/>
      <c r="J7" s="13"/>
      <c r="K7" s="13"/>
    </row>
    <row r="8" spans="2:13" x14ac:dyDescent="0.2">
      <c r="B8" s="23" t="s">
        <v>37</v>
      </c>
      <c r="C8" s="13"/>
      <c r="D8" s="13"/>
      <c r="E8" s="13"/>
      <c r="F8" s="13"/>
      <c r="G8" s="13"/>
      <c r="H8" s="13"/>
      <c r="I8" s="13"/>
      <c r="J8" s="13"/>
      <c r="K8" s="13"/>
    </row>
    <row r="9" spans="2:13" x14ac:dyDescent="0.2">
      <c r="B9" s="23"/>
      <c r="C9" s="13"/>
      <c r="D9" s="13"/>
      <c r="E9" s="13"/>
      <c r="F9" s="13"/>
      <c r="G9" s="13"/>
      <c r="H9" s="13"/>
      <c r="I9" s="13"/>
      <c r="J9" s="13"/>
      <c r="K9" s="13"/>
    </row>
    <row r="10" spans="2:13" ht="15" customHeight="1" x14ac:dyDescent="0.2">
      <c r="B10" s="45" t="s">
        <v>24</v>
      </c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2:13" ht="15" customHeight="1" x14ac:dyDescent="0.2">
      <c r="B11" s="8" t="s">
        <v>1</v>
      </c>
      <c r="C11" s="11">
        <v>2008</v>
      </c>
      <c r="D11" s="11">
        <v>2009</v>
      </c>
      <c r="E11" s="11">
        <v>2010</v>
      </c>
      <c r="F11" s="11">
        <v>2011</v>
      </c>
      <c r="G11" s="11">
        <v>2012</v>
      </c>
      <c r="H11" s="11">
        <v>2013</v>
      </c>
      <c r="I11" s="12">
        <v>2014</v>
      </c>
      <c r="J11" s="12">
        <v>2015</v>
      </c>
      <c r="K11" s="12">
        <v>2016</v>
      </c>
      <c r="L11" s="12">
        <v>2017</v>
      </c>
      <c r="M11" s="12">
        <v>2018</v>
      </c>
    </row>
    <row r="12" spans="2:13" ht="15" customHeight="1" x14ac:dyDescent="0.2">
      <c r="B12" s="9" t="s">
        <v>2</v>
      </c>
      <c r="C12" s="10">
        <v>405</v>
      </c>
      <c r="D12" s="10">
        <v>425</v>
      </c>
      <c r="E12" s="10">
        <v>627</v>
      </c>
      <c r="F12" s="10">
        <v>759</v>
      </c>
      <c r="G12" s="10">
        <v>809</v>
      </c>
      <c r="H12" s="10">
        <v>972</v>
      </c>
      <c r="I12" s="10">
        <v>747</v>
      </c>
      <c r="J12" s="10">
        <v>642</v>
      </c>
      <c r="K12" s="10">
        <v>645</v>
      </c>
      <c r="L12" s="10">
        <v>585</v>
      </c>
      <c r="M12" s="10">
        <v>518</v>
      </c>
    </row>
    <row r="13" spans="2:13" ht="15" customHeight="1" x14ac:dyDescent="0.2">
      <c r="B13" s="9" t="s">
        <v>3</v>
      </c>
      <c r="C13" s="10">
        <v>147</v>
      </c>
      <c r="D13" s="10">
        <v>158</v>
      </c>
      <c r="E13" s="10">
        <v>264</v>
      </c>
      <c r="F13" s="10">
        <v>388</v>
      </c>
      <c r="G13" s="10">
        <v>445</v>
      </c>
      <c r="H13" s="10">
        <v>471</v>
      </c>
      <c r="I13" s="10">
        <v>453</v>
      </c>
      <c r="J13" s="10">
        <v>425</v>
      </c>
      <c r="K13" s="10">
        <v>402</v>
      </c>
      <c r="L13" s="10">
        <v>355</v>
      </c>
      <c r="M13" s="10">
        <v>386</v>
      </c>
    </row>
    <row r="14" spans="2:13" ht="15" customHeight="1" x14ac:dyDescent="0.2">
      <c r="B14" s="9" t="s">
        <v>4</v>
      </c>
      <c r="C14" s="10">
        <v>57</v>
      </c>
      <c r="D14" s="10">
        <v>54</v>
      </c>
      <c r="E14" s="10">
        <v>49</v>
      </c>
      <c r="F14" s="10">
        <v>43</v>
      </c>
      <c r="G14" s="10">
        <v>37</v>
      </c>
      <c r="H14" s="10">
        <v>37</v>
      </c>
      <c r="I14" s="10">
        <v>46</v>
      </c>
      <c r="J14" s="10">
        <v>22</v>
      </c>
      <c r="K14" s="10">
        <v>35</v>
      </c>
      <c r="L14" s="10">
        <v>23</v>
      </c>
      <c r="M14" s="10">
        <v>42</v>
      </c>
    </row>
    <row r="15" spans="2:13" ht="15" customHeight="1" x14ac:dyDescent="0.2">
      <c r="B15" s="9" t="s">
        <v>5</v>
      </c>
      <c r="C15" s="10">
        <v>137</v>
      </c>
      <c r="D15" s="10">
        <v>158</v>
      </c>
      <c r="E15" s="10">
        <v>206</v>
      </c>
      <c r="F15" s="10">
        <v>255</v>
      </c>
      <c r="G15" s="10">
        <v>330</v>
      </c>
      <c r="H15" s="10">
        <v>362</v>
      </c>
      <c r="I15" s="10">
        <v>263</v>
      </c>
      <c r="J15" s="10">
        <v>249</v>
      </c>
      <c r="K15" s="10">
        <v>208</v>
      </c>
      <c r="L15" s="10">
        <v>191</v>
      </c>
      <c r="M15" s="10">
        <v>177</v>
      </c>
    </row>
    <row r="16" spans="2:13" ht="15" customHeight="1" x14ac:dyDescent="0.2">
      <c r="B16" s="9" t="s">
        <v>6</v>
      </c>
      <c r="C16" s="10">
        <v>293</v>
      </c>
      <c r="D16" s="10">
        <v>527</v>
      </c>
      <c r="E16" s="10">
        <v>763</v>
      </c>
      <c r="F16" s="10">
        <v>1044</v>
      </c>
      <c r="G16" s="10">
        <v>1138</v>
      </c>
      <c r="H16" s="10">
        <v>1248</v>
      </c>
      <c r="I16" s="10">
        <v>1161</v>
      </c>
      <c r="J16" s="10">
        <v>1150</v>
      </c>
      <c r="K16" s="10">
        <v>995</v>
      </c>
      <c r="L16" s="10">
        <v>852</v>
      </c>
      <c r="M16" s="10">
        <v>818</v>
      </c>
    </row>
    <row r="17" spans="2:13" ht="15" customHeight="1" x14ac:dyDescent="0.2">
      <c r="B17" s="9" t="s">
        <v>0</v>
      </c>
      <c r="C17" s="10">
        <f>SUM(C12:C16)</f>
        <v>1039</v>
      </c>
      <c r="D17" s="10">
        <f t="shared" ref="D17:H17" si="0">SUM(D12:D16)</f>
        <v>1322</v>
      </c>
      <c r="E17" s="10">
        <f t="shared" si="0"/>
        <v>1909</v>
      </c>
      <c r="F17" s="10">
        <f t="shared" si="0"/>
        <v>2489</v>
      </c>
      <c r="G17" s="10">
        <f t="shared" si="0"/>
        <v>2759</v>
      </c>
      <c r="H17" s="10">
        <f t="shared" si="0"/>
        <v>3090</v>
      </c>
      <c r="I17" s="10">
        <f t="shared" ref="I17" si="1">SUM(I12:I16)</f>
        <v>2670</v>
      </c>
      <c r="J17" s="10">
        <f t="shared" ref="J17" si="2">SUM(J12:J16)</f>
        <v>2488</v>
      </c>
      <c r="K17" s="10">
        <f>SUM(K12:K16)</f>
        <v>2285</v>
      </c>
      <c r="L17" s="10">
        <f>SUM(L12:L16)</f>
        <v>2006</v>
      </c>
      <c r="M17" s="10">
        <v>1941</v>
      </c>
    </row>
    <row r="19" spans="2:13" x14ac:dyDescent="0.2">
      <c r="B19" s="46" t="s">
        <v>39</v>
      </c>
      <c r="C19" s="46"/>
      <c r="D19" s="46"/>
      <c r="E19" s="46"/>
      <c r="F19" s="46"/>
      <c r="G19" s="46"/>
      <c r="H19" s="46"/>
      <c r="I19" s="46"/>
      <c r="J19" s="46"/>
      <c r="K19" s="46"/>
      <c r="L19" s="10"/>
    </row>
    <row r="20" spans="2:13" x14ac:dyDescent="0.2"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spans="2:13" ht="15" customHeight="1" x14ac:dyDescent="0.2">
      <c r="B21" s="45" t="s">
        <v>27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  <row r="22" spans="2:13" ht="15" customHeight="1" x14ac:dyDescent="0.2">
      <c r="B22" s="8" t="s">
        <v>1</v>
      </c>
      <c r="C22" s="11" t="s">
        <v>28</v>
      </c>
      <c r="D22" s="12" t="s">
        <v>29</v>
      </c>
      <c r="E22" s="12" t="s">
        <v>30</v>
      </c>
      <c r="F22" s="12" t="s">
        <v>31</v>
      </c>
      <c r="G22" s="12" t="s">
        <v>32</v>
      </c>
      <c r="H22" s="12" t="s">
        <v>45</v>
      </c>
      <c r="I22" s="12" t="s">
        <v>47</v>
      </c>
      <c r="J22" s="12" t="s">
        <v>57</v>
      </c>
      <c r="K22" s="12" t="s">
        <v>60</v>
      </c>
      <c r="L22" s="12" t="s">
        <v>64</v>
      </c>
      <c r="M22" s="12" t="s">
        <v>63</v>
      </c>
    </row>
    <row r="23" spans="2:13" ht="15" customHeight="1" x14ac:dyDescent="0.2">
      <c r="B23" s="9" t="s">
        <v>2</v>
      </c>
      <c r="C23" s="10">
        <f>(D12-C12)</f>
        <v>20</v>
      </c>
      <c r="D23" s="10">
        <f t="shared" ref="D23:I23" si="3">E12-D12</f>
        <v>202</v>
      </c>
      <c r="E23" s="10">
        <f t="shared" si="3"/>
        <v>132</v>
      </c>
      <c r="F23" s="10">
        <f t="shared" si="3"/>
        <v>50</v>
      </c>
      <c r="G23" s="10">
        <f t="shared" si="3"/>
        <v>163</v>
      </c>
      <c r="H23" s="31">
        <f t="shared" si="3"/>
        <v>-225</v>
      </c>
      <c r="I23" s="10">
        <f t="shared" si="3"/>
        <v>-105</v>
      </c>
      <c r="J23" s="31">
        <f t="shared" ref="J23:J28" si="4">K12-J12</f>
        <v>3</v>
      </c>
      <c r="K23" s="31">
        <f>(L12-K12)</f>
        <v>-60</v>
      </c>
      <c r="L23" s="31">
        <f>M12-L12</f>
        <v>-67</v>
      </c>
      <c r="M23" s="18">
        <f>M12-C12</f>
        <v>113</v>
      </c>
    </row>
    <row r="24" spans="2:13" ht="15" customHeight="1" x14ac:dyDescent="0.2">
      <c r="B24" s="9" t="s">
        <v>3</v>
      </c>
      <c r="C24" s="10">
        <f t="shared" ref="C24:C28" si="5">(D13-C13)</f>
        <v>11</v>
      </c>
      <c r="D24" s="10">
        <f t="shared" ref="D24:G28" si="6">E13-D13</f>
        <v>106</v>
      </c>
      <c r="E24" s="10">
        <f t="shared" si="6"/>
        <v>124</v>
      </c>
      <c r="F24" s="10">
        <f t="shared" si="6"/>
        <v>57</v>
      </c>
      <c r="G24" s="10">
        <f t="shared" si="6"/>
        <v>26</v>
      </c>
      <c r="H24" s="31">
        <f t="shared" ref="H24:H28" si="7">I13-H13</f>
        <v>-18</v>
      </c>
      <c r="I24" s="10">
        <f t="shared" ref="I24:I28" si="8">J13-I13</f>
        <v>-28</v>
      </c>
      <c r="J24" s="31">
        <f t="shared" si="4"/>
        <v>-23</v>
      </c>
      <c r="K24" s="31">
        <f t="shared" ref="K24:K28" si="9">(L13-K13)</f>
        <v>-47</v>
      </c>
      <c r="L24" s="31">
        <f t="shared" ref="L24:L28" si="10">M13-L13</f>
        <v>31</v>
      </c>
      <c r="M24" s="18">
        <f t="shared" ref="M24:M28" si="11">M13-C13</f>
        <v>239</v>
      </c>
    </row>
    <row r="25" spans="2:13" ht="15" customHeight="1" x14ac:dyDescent="0.2">
      <c r="B25" s="9" t="s">
        <v>4</v>
      </c>
      <c r="C25" s="10">
        <f t="shared" si="5"/>
        <v>-3</v>
      </c>
      <c r="D25" s="10">
        <f t="shared" si="6"/>
        <v>-5</v>
      </c>
      <c r="E25" s="10">
        <f t="shared" si="6"/>
        <v>-6</v>
      </c>
      <c r="F25" s="10">
        <f t="shared" si="6"/>
        <v>-6</v>
      </c>
      <c r="G25" s="10">
        <f t="shared" si="6"/>
        <v>0</v>
      </c>
      <c r="H25" s="31">
        <f t="shared" si="7"/>
        <v>9</v>
      </c>
      <c r="I25" s="10">
        <f t="shared" si="8"/>
        <v>-24</v>
      </c>
      <c r="J25" s="31">
        <f t="shared" si="4"/>
        <v>13</v>
      </c>
      <c r="K25" s="31">
        <f t="shared" si="9"/>
        <v>-12</v>
      </c>
      <c r="L25" s="31">
        <f t="shared" si="10"/>
        <v>19</v>
      </c>
      <c r="M25" s="18">
        <f t="shared" si="11"/>
        <v>-15</v>
      </c>
    </row>
    <row r="26" spans="2:13" ht="15" customHeight="1" x14ac:dyDescent="0.2">
      <c r="B26" s="9" t="s">
        <v>5</v>
      </c>
      <c r="C26" s="10">
        <f t="shared" si="5"/>
        <v>21</v>
      </c>
      <c r="D26" s="10">
        <f t="shared" si="6"/>
        <v>48</v>
      </c>
      <c r="E26" s="10">
        <f t="shared" si="6"/>
        <v>49</v>
      </c>
      <c r="F26" s="10">
        <f t="shared" si="6"/>
        <v>75</v>
      </c>
      <c r="G26" s="10">
        <f t="shared" si="6"/>
        <v>32</v>
      </c>
      <c r="H26" s="31">
        <f t="shared" si="7"/>
        <v>-99</v>
      </c>
      <c r="I26" s="10">
        <f t="shared" si="8"/>
        <v>-14</v>
      </c>
      <c r="J26" s="31">
        <f t="shared" si="4"/>
        <v>-41</v>
      </c>
      <c r="K26" s="31">
        <f t="shared" si="9"/>
        <v>-17</v>
      </c>
      <c r="L26" s="31">
        <f t="shared" si="10"/>
        <v>-14</v>
      </c>
      <c r="M26" s="18">
        <f t="shared" si="11"/>
        <v>40</v>
      </c>
    </row>
    <row r="27" spans="2:13" ht="15" customHeight="1" x14ac:dyDescent="0.2">
      <c r="B27" s="9" t="s">
        <v>6</v>
      </c>
      <c r="C27" s="10">
        <f t="shared" si="5"/>
        <v>234</v>
      </c>
      <c r="D27" s="10">
        <f t="shared" si="6"/>
        <v>236</v>
      </c>
      <c r="E27" s="10">
        <f t="shared" si="6"/>
        <v>281</v>
      </c>
      <c r="F27" s="10">
        <f t="shared" si="6"/>
        <v>94</v>
      </c>
      <c r="G27" s="10">
        <f t="shared" si="6"/>
        <v>110</v>
      </c>
      <c r="H27" s="31">
        <f t="shared" si="7"/>
        <v>-87</v>
      </c>
      <c r="I27" s="10">
        <f t="shared" si="8"/>
        <v>-11</v>
      </c>
      <c r="J27" s="31">
        <f t="shared" si="4"/>
        <v>-155</v>
      </c>
      <c r="K27" s="31">
        <f t="shared" si="9"/>
        <v>-143</v>
      </c>
      <c r="L27" s="31">
        <f t="shared" si="10"/>
        <v>-34</v>
      </c>
      <c r="M27" s="18">
        <f t="shared" si="11"/>
        <v>525</v>
      </c>
    </row>
    <row r="28" spans="2:13" ht="15" customHeight="1" x14ac:dyDescent="0.2">
      <c r="B28" s="9" t="s">
        <v>0</v>
      </c>
      <c r="C28" s="10">
        <f t="shared" si="5"/>
        <v>283</v>
      </c>
      <c r="D28" s="10">
        <f t="shared" si="6"/>
        <v>587</v>
      </c>
      <c r="E28" s="10">
        <f t="shared" si="6"/>
        <v>580</v>
      </c>
      <c r="F28" s="10">
        <f t="shared" si="6"/>
        <v>270</v>
      </c>
      <c r="G28" s="10">
        <f t="shared" si="6"/>
        <v>331</v>
      </c>
      <c r="H28" s="31">
        <f t="shared" si="7"/>
        <v>-420</v>
      </c>
      <c r="I28" s="10">
        <f t="shared" si="8"/>
        <v>-182</v>
      </c>
      <c r="J28" s="31">
        <f t="shared" si="4"/>
        <v>-203</v>
      </c>
      <c r="K28" s="31">
        <f t="shared" si="9"/>
        <v>-279</v>
      </c>
      <c r="L28" s="31">
        <f t="shared" si="10"/>
        <v>-65</v>
      </c>
      <c r="M28" s="18">
        <f t="shared" si="11"/>
        <v>902</v>
      </c>
    </row>
    <row r="30" spans="2:13" x14ac:dyDescent="0.2">
      <c r="B30" s="46" t="s">
        <v>40</v>
      </c>
      <c r="C30" s="46"/>
      <c r="D30" s="46"/>
      <c r="E30" s="46"/>
      <c r="F30" s="46"/>
      <c r="G30" s="46"/>
      <c r="H30" s="46"/>
      <c r="I30" s="46"/>
      <c r="J30" s="46"/>
      <c r="K30" s="46"/>
    </row>
    <row r="31" spans="2:13" x14ac:dyDescent="0.2"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2:13" ht="15" customHeight="1" x14ac:dyDescent="0.2">
      <c r="B32" s="45" t="s">
        <v>33</v>
      </c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</row>
    <row r="33" spans="2:13" ht="15" customHeight="1" x14ac:dyDescent="0.2">
      <c r="B33" s="8" t="s">
        <v>1</v>
      </c>
      <c r="C33" s="11" t="s">
        <v>28</v>
      </c>
      <c r="D33" s="12" t="s">
        <v>29</v>
      </c>
      <c r="E33" s="12" t="s">
        <v>30</v>
      </c>
      <c r="F33" s="12" t="s">
        <v>31</v>
      </c>
      <c r="G33" s="12" t="s">
        <v>32</v>
      </c>
      <c r="H33" s="12" t="s">
        <v>45</v>
      </c>
      <c r="I33" s="12" t="s">
        <v>47</v>
      </c>
      <c r="J33" s="12" t="s">
        <v>57</v>
      </c>
      <c r="K33" s="12" t="s">
        <v>60</v>
      </c>
      <c r="L33" s="12" t="s">
        <v>64</v>
      </c>
      <c r="M33" s="12" t="s">
        <v>63</v>
      </c>
    </row>
    <row r="34" spans="2:13" ht="15" customHeight="1" x14ac:dyDescent="0.2">
      <c r="B34" s="9" t="s">
        <v>2</v>
      </c>
      <c r="C34" s="24">
        <f t="shared" ref="C34:H34" si="12">(D12-C12)/C12</f>
        <v>4.9382716049382713E-2</v>
      </c>
      <c r="D34" s="24">
        <f t="shared" si="12"/>
        <v>0.47529411764705881</v>
      </c>
      <c r="E34" s="24">
        <f t="shared" si="12"/>
        <v>0.21052631578947367</v>
      </c>
      <c r="F34" s="24">
        <f t="shared" si="12"/>
        <v>6.5876152832674575E-2</v>
      </c>
      <c r="G34" s="24">
        <f t="shared" si="12"/>
        <v>0.20148331273176762</v>
      </c>
      <c r="H34" s="24">
        <f t="shared" si="12"/>
        <v>-0.23148148148148148</v>
      </c>
      <c r="I34" s="33">
        <f>(J12-I12)/I12</f>
        <v>-0.14056224899598393</v>
      </c>
      <c r="J34" s="36">
        <f>(K12-J12)/J12</f>
        <v>4.6728971962616819E-3</v>
      </c>
      <c r="K34" s="36">
        <f>(L12-K12)/K12</f>
        <v>-9.3023255813953487E-2</v>
      </c>
      <c r="L34" s="51">
        <f>(M12-L12)/L12</f>
        <v>-0.11452991452991453</v>
      </c>
      <c r="M34" s="25">
        <f>(M12-C12)/C12</f>
        <v>0.27901234567901234</v>
      </c>
    </row>
    <row r="35" spans="2:13" ht="15" customHeight="1" x14ac:dyDescent="0.2">
      <c r="B35" s="9" t="s">
        <v>3</v>
      </c>
      <c r="C35" s="24">
        <f t="shared" ref="C35:G39" si="13">(D13-C13)/C13</f>
        <v>7.4829931972789115E-2</v>
      </c>
      <c r="D35" s="24">
        <f t="shared" si="13"/>
        <v>0.67088607594936711</v>
      </c>
      <c r="E35" s="24">
        <f t="shared" si="13"/>
        <v>0.46969696969696972</v>
      </c>
      <c r="F35" s="24">
        <f t="shared" si="13"/>
        <v>0.14690721649484537</v>
      </c>
      <c r="G35" s="24">
        <f t="shared" si="13"/>
        <v>5.8426966292134834E-2</v>
      </c>
      <c r="H35" s="24">
        <f t="shared" ref="H35:H39" si="14">(I13-H13)/H13</f>
        <v>-3.8216560509554139E-2</v>
      </c>
      <c r="I35" s="33">
        <f t="shared" ref="I35:I39" si="15">(J13-I13)/I13</f>
        <v>-6.1810154525386317E-2</v>
      </c>
      <c r="J35" s="36">
        <f>(K13-J13)/J13</f>
        <v>-5.4117647058823527E-2</v>
      </c>
      <c r="K35" s="36">
        <f t="shared" ref="K35:K39" si="16">(L13-K13)/K13</f>
        <v>-0.11691542288557213</v>
      </c>
      <c r="L35" s="51">
        <f t="shared" ref="L35:L39" si="17">(M13-L13)/L13</f>
        <v>8.7323943661971826E-2</v>
      </c>
      <c r="M35" s="25">
        <f t="shared" ref="M35:M39" si="18">(M13-C13)/C13</f>
        <v>1.6258503401360545</v>
      </c>
    </row>
    <row r="36" spans="2:13" ht="15" customHeight="1" x14ac:dyDescent="0.2">
      <c r="B36" s="9" t="s">
        <v>4</v>
      </c>
      <c r="C36" s="24">
        <f t="shared" si="13"/>
        <v>-5.2631578947368418E-2</v>
      </c>
      <c r="D36" s="24">
        <f t="shared" si="13"/>
        <v>-9.2592592592592587E-2</v>
      </c>
      <c r="E36" s="24">
        <f t="shared" si="13"/>
        <v>-0.12244897959183673</v>
      </c>
      <c r="F36" s="24">
        <f t="shared" si="13"/>
        <v>-0.13953488372093023</v>
      </c>
      <c r="G36" s="24">
        <f t="shared" si="13"/>
        <v>0</v>
      </c>
      <c r="H36" s="24">
        <f t="shared" si="14"/>
        <v>0.24324324324324326</v>
      </c>
      <c r="I36" s="33">
        <f t="shared" si="15"/>
        <v>-0.52173913043478259</v>
      </c>
      <c r="J36" s="36">
        <f>(K14-J14)/J14</f>
        <v>0.59090909090909094</v>
      </c>
      <c r="K36" s="36">
        <f t="shared" si="16"/>
        <v>-0.34285714285714286</v>
      </c>
      <c r="L36" s="51">
        <f t="shared" si="17"/>
        <v>0.82608695652173914</v>
      </c>
      <c r="M36" s="25">
        <f t="shared" si="18"/>
        <v>-0.26315789473684209</v>
      </c>
    </row>
    <row r="37" spans="2:13" ht="15" customHeight="1" x14ac:dyDescent="0.2">
      <c r="B37" s="9" t="s">
        <v>5</v>
      </c>
      <c r="C37" s="24">
        <f t="shared" si="13"/>
        <v>0.15328467153284672</v>
      </c>
      <c r="D37" s="24">
        <f t="shared" si="13"/>
        <v>0.30379746835443039</v>
      </c>
      <c r="E37" s="24">
        <f t="shared" si="13"/>
        <v>0.23786407766990292</v>
      </c>
      <c r="F37" s="24">
        <f t="shared" si="13"/>
        <v>0.29411764705882354</v>
      </c>
      <c r="G37" s="24">
        <f t="shared" si="13"/>
        <v>9.696969696969697E-2</v>
      </c>
      <c r="H37" s="24">
        <f t="shared" si="14"/>
        <v>-0.27348066298342544</v>
      </c>
      <c r="I37" s="33">
        <f t="shared" si="15"/>
        <v>-5.3231939163498096E-2</v>
      </c>
      <c r="J37" s="36">
        <f>(K15-J15)/J15</f>
        <v>-0.1646586345381526</v>
      </c>
      <c r="K37" s="36">
        <f t="shared" si="16"/>
        <v>-8.1730769230769232E-2</v>
      </c>
      <c r="L37" s="51">
        <f t="shared" si="17"/>
        <v>-7.3298429319371722E-2</v>
      </c>
      <c r="M37" s="25">
        <f t="shared" si="18"/>
        <v>0.29197080291970801</v>
      </c>
    </row>
    <row r="38" spans="2:13" ht="15" customHeight="1" x14ac:dyDescent="0.2">
      <c r="B38" s="9" t="s">
        <v>6</v>
      </c>
      <c r="C38" s="24">
        <f t="shared" si="13"/>
        <v>0.79863481228668942</v>
      </c>
      <c r="D38" s="24">
        <f t="shared" si="13"/>
        <v>0.44781783681214421</v>
      </c>
      <c r="E38" s="24">
        <f t="shared" si="13"/>
        <v>0.36828309305373524</v>
      </c>
      <c r="F38" s="24">
        <f t="shared" si="13"/>
        <v>9.0038314176245207E-2</v>
      </c>
      <c r="G38" s="24">
        <f t="shared" si="13"/>
        <v>9.6660808435852369E-2</v>
      </c>
      <c r="H38" s="24">
        <f t="shared" si="14"/>
        <v>-6.9711538461538464E-2</v>
      </c>
      <c r="I38" s="33">
        <f t="shared" si="15"/>
        <v>-9.4745908699397068E-3</v>
      </c>
      <c r="J38" s="36">
        <f>(K16-J16)/J16</f>
        <v>-0.13478260869565217</v>
      </c>
      <c r="K38" s="36">
        <f t="shared" si="16"/>
        <v>-0.14371859296482412</v>
      </c>
      <c r="L38" s="51">
        <f t="shared" si="17"/>
        <v>-3.9906103286384977E-2</v>
      </c>
      <c r="M38" s="25">
        <f t="shared" si="18"/>
        <v>1.7918088737201365</v>
      </c>
    </row>
    <row r="39" spans="2:13" ht="15" customHeight="1" x14ac:dyDescent="0.2">
      <c r="B39" s="9" t="s">
        <v>0</v>
      </c>
      <c r="C39" s="24">
        <f t="shared" si="13"/>
        <v>0.27237728585178056</v>
      </c>
      <c r="D39" s="24">
        <f t="shared" si="13"/>
        <v>0.44402420574886536</v>
      </c>
      <c r="E39" s="24">
        <f>(F17-E17)/E17</f>
        <v>0.30382399161864848</v>
      </c>
      <c r="F39" s="24">
        <f t="shared" ref="F39:G39" si="19">(G17-F17)/F17</f>
        <v>0.10847730012053033</v>
      </c>
      <c r="G39" s="24">
        <f t="shared" si="19"/>
        <v>0.11997100398695179</v>
      </c>
      <c r="H39" s="24">
        <f t="shared" si="14"/>
        <v>-0.13592233009708737</v>
      </c>
      <c r="I39" s="33">
        <f t="shared" si="15"/>
        <v>-6.8164794007490634E-2</v>
      </c>
      <c r="J39" s="36">
        <f>(K17-J17)/J17</f>
        <v>-8.159163987138264E-2</v>
      </c>
      <c r="K39" s="36">
        <f t="shared" si="16"/>
        <v>-0.12210065645514223</v>
      </c>
      <c r="L39" s="51">
        <f t="shared" si="17"/>
        <v>-3.2402791625124626E-2</v>
      </c>
      <c r="M39" s="25">
        <f t="shared" si="18"/>
        <v>0.86814244465832535</v>
      </c>
    </row>
  </sheetData>
  <mergeCells count="6">
    <mergeCell ref="B6:K6"/>
    <mergeCell ref="B19:K19"/>
    <mergeCell ref="B30:K30"/>
    <mergeCell ref="B10:M10"/>
    <mergeCell ref="B21:M21"/>
    <mergeCell ref="B32:M3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L39"/>
  <sheetViews>
    <sheetView showRowColHeaders="0" workbookViewId="0"/>
  </sheetViews>
  <sheetFormatPr defaultColWidth="9.140625" defaultRowHeight="12.75" x14ac:dyDescent="0.2"/>
  <cols>
    <col min="1" max="1" width="9.140625" style="2"/>
    <col min="2" max="2" width="33" style="2" customWidth="1"/>
    <col min="3" max="5" width="9.140625" style="2"/>
    <col min="6" max="6" width="9.140625" style="2" customWidth="1"/>
    <col min="7" max="16384" width="9.140625" style="2"/>
  </cols>
  <sheetData>
    <row r="6" spans="2:10" ht="12.75" customHeight="1" x14ac:dyDescent="0.2">
      <c r="B6" s="46" t="s">
        <v>54</v>
      </c>
      <c r="C6" s="46"/>
      <c r="D6" s="46"/>
      <c r="E6" s="46"/>
      <c r="F6" s="46"/>
      <c r="G6" s="46"/>
      <c r="H6" s="46"/>
      <c r="I6" s="46"/>
      <c r="J6" s="46"/>
    </row>
    <row r="7" spans="2:10" x14ac:dyDescent="0.2">
      <c r="B7" s="23" t="s">
        <v>26</v>
      </c>
      <c r="C7" s="28"/>
      <c r="D7" s="28"/>
      <c r="E7" s="28"/>
      <c r="F7" s="28"/>
    </row>
    <row r="8" spans="2:10" x14ac:dyDescent="0.2">
      <c r="B8" s="23" t="s">
        <v>37</v>
      </c>
      <c r="C8" s="28"/>
      <c r="D8" s="28"/>
      <c r="E8" s="28"/>
      <c r="F8" s="28"/>
    </row>
    <row r="9" spans="2:10" ht="11.1" customHeight="1" x14ac:dyDescent="0.2">
      <c r="B9" s="23"/>
      <c r="C9" s="28"/>
      <c r="D9" s="28"/>
      <c r="E9" s="28"/>
      <c r="F9" s="28"/>
    </row>
    <row r="10" spans="2:10" ht="15" customHeight="1" x14ac:dyDescent="0.2">
      <c r="B10" s="45" t="s">
        <v>24</v>
      </c>
      <c r="C10" s="45"/>
      <c r="D10" s="45"/>
      <c r="E10" s="45"/>
      <c r="F10" s="45"/>
      <c r="G10" s="45"/>
    </row>
    <row r="11" spans="2:10" ht="15" customHeight="1" x14ac:dyDescent="0.2">
      <c r="B11" s="8" t="s">
        <v>1</v>
      </c>
      <c r="C11" s="30">
        <v>2013</v>
      </c>
      <c r="D11" s="12">
        <v>2014</v>
      </c>
      <c r="E11" s="12">
        <v>2015</v>
      </c>
      <c r="F11" s="12">
        <v>2016</v>
      </c>
      <c r="G11" s="12">
        <v>2017</v>
      </c>
    </row>
    <row r="12" spans="2:10" ht="15" customHeight="1" x14ac:dyDescent="0.2">
      <c r="B12" s="9" t="s">
        <v>2</v>
      </c>
      <c r="C12" s="10">
        <v>415</v>
      </c>
      <c r="D12" s="10">
        <v>455</v>
      </c>
      <c r="E12" s="10">
        <v>252</v>
      </c>
      <c r="F12" s="10">
        <v>608</v>
      </c>
      <c r="G12" s="10">
        <v>241</v>
      </c>
    </row>
    <row r="13" spans="2:10" ht="15" customHeight="1" x14ac:dyDescent="0.2">
      <c r="B13" s="9" t="s">
        <v>3</v>
      </c>
      <c r="C13" s="10">
        <v>94</v>
      </c>
      <c r="D13" s="10">
        <v>55</v>
      </c>
      <c r="E13" s="10">
        <v>49</v>
      </c>
      <c r="F13" s="10">
        <v>196</v>
      </c>
      <c r="G13" s="10">
        <v>29</v>
      </c>
    </row>
    <row r="14" spans="2:10" ht="15" customHeight="1" x14ac:dyDescent="0.2">
      <c r="B14" s="9" t="s">
        <v>4</v>
      </c>
      <c r="C14" s="10">
        <v>6</v>
      </c>
      <c r="D14" s="10">
        <v>7</v>
      </c>
      <c r="E14" s="10">
        <v>6</v>
      </c>
      <c r="F14" s="10">
        <v>41</v>
      </c>
      <c r="G14" s="10">
        <v>4</v>
      </c>
    </row>
    <row r="15" spans="2:10" ht="15" customHeight="1" x14ac:dyDescent="0.2">
      <c r="B15" s="9" t="s">
        <v>5</v>
      </c>
      <c r="C15" s="10">
        <v>126</v>
      </c>
      <c r="D15" s="10">
        <v>77</v>
      </c>
      <c r="E15" s="10">
        <v>85</v>
      </c>
      <c r="F15" s="10">
        <v>112</v>
      </c>
      <c r="G15" s="10">
        <v>73</v>
      </c>
    </row>
    <row r="16" spans="2:10" ht="15" customHeight="1" x14ac:dyDescent="0.2">
      <c r="B16" s="9" t="s">
        <v>6</v>
      </c>
      <c r="C16" s="10">
        <v>225</v>
      </c>
      <c r="D16" s="10">
        <v>490</v>
      </c>
      <c r="E16" s="10">
        <v>274</v>
      </c>
      <c r="F16" s="10">
        <v>433</v>
      </c>
      <c r="G16" s="10">
        <v>193</v>
      </c>
    </row>
    <row r="17" spans="2:12" ht="15" customHeight="1" x14ac:dyDescent="0.2">
      <c r="B17" s="9" t="s">
        <v>0</v>
      </c>
      <c r="C17" s="10">
        <f t="shared" ref="C17" si="0">SUM(C12:C16)</f>
        <v>866</v>
      </c>
      <c r="D17" s="10">
        <f t="shared" ref="D17" si="1">SUM(D12:D16)</f>
        <v>1084</v>
      </c>
      <c r="E17" s="10">
        <f t="shared" ref="E17" si="2">SUM(E12:E16)</f>
        <v>666</v>
      </c>
      <c r="F17" s="10">
        <f t="shared" ref="F17" si="3">SUM(F12:F16)</f>
        <v>1390</v>
      </c>
      <c r="G17" s="10">
        <f t="shared" ref="G17" si="4">SUM(G12:G16)</f>
        <v>540</v>
      </c>
    </row>
    <row r="19" spans="2:12" ht="12.75" customHeight="1" x14ac:dyDescent="0.2">
      <c r="B19" s="46" t="s">
        <v>49</v>
      </c>
      <c r="C19" s="46"/>
      <c r="D19" s="46"/>
      <c r="E19" s="46"/>
      <c r="F19" s="46"/>
      <c r="G19" s="46"/>
      <c r="H19" s="46"/>
      <c r="I19" s="46"/>
      <c r="J19" s="46"/>
      <c r="K19" s="46"/>
    </row>
    <row r="21" spans="2:12" ht="15" customHeight="1" x14ac:dyDescent="0.2">
      <c r="B21" s="45" t="s">
        <v>27</v>
      </c>
      <c r="C21" s="45"/>
      <c r="D21" s="45"/>
      <c r="E21" s="45"/>
      <c r="F21" s="45"/>
      <c r="G21" s="45"/>
    </row>
    <row r="22" spans="2:12" ht="15" customHeight="1" x14ac:dyDescent="0.2">
      <c r="B22" s="8" t="s">
        <v>1</v>
      </c>
      <c r="C22" s="30" t="s">
        <v>45</v>
      </c>
      <c r="D22" s="12" t="s">
        <v>47</v>
      </c>
      <c r="E22" s="12" t="s">
        <v>57</v>
      </c>
      <c r="F22" s="12" t="s">
        <v>60</v>
      </c>
      <c r="G22" s="12" t="s">
        <v>61</v>
      </c>
    </row>
    <row r="23" spans="2:12" ht="15" customHeight="1" x14ac:dyDescent="0.2">
      <c r="B23" s="9" t="s">
        <v>2</v>
      </c>
      <c r="C23" s="10">
        <f>D12-C12</f>
        <v>40</v>
      </c>
      <c r="D23" s="10">
        <f>E12-D12</f>
        <v>-203</v>
      </c>
      <c r="E23" s="31">
        <f>F12-E12</f>
        <v>356</v>
      </c>
      <c r="F23" s="31">
        <f>(G12-F12)</f>
        <v>-367</v>
      </c>
      <c r="G23" s="18">
        <f>(G12-C12)</f>
        <v>-174</v>
      </c>
    </row>
    <row r="24" spans="2:12" ht="15" customHeight="1" x14ac:dyDescent="0.2">
      <c r="B24" s="9" t="s">
        <v>3</v>
      </c>
      <c r="C24" s="10">
        <f t="shared" ref="C24:D28" si="5">D13-C13</f>
        <v>-39</v>
      </c>
      <c r="D24" s="10">
        <f t="shared" si="5"/>
        <v>-6</v>
      </c>
      <c r="E24" s="31">
        <f>F13-E13</f>
        <v>147</v>
      </c>
      <c r="F24" s="31">
        <f t="shared" ref="F24:F28" si="6">(G13-F13)</f>
        <v>-167</v>
      </c>
      <c r="G24" s="18">
        <f t="shared" ref="G24:G28" si="7">(G13-C13)</f>
        <v>-65</v>
      </c>
    </row>
    <row r="25" spans="2:12" ht="15" customHeight="1" x14ac:dyDescent="0.2">
      <c r="B25" s="9" t="s">
        <v>4</v>
      </c>
      <c r="C25" s="10">
        <f t="shared" si="5"/>
        <v>1</v>
      </c>
      <c r="D25" s="10">
        <f t="shared" si="5"/>
        <v>-1</v>
      </c>
      <c r="E25" s="31">
        <f>F14-E14</f>
        <v>35</v>
      </c>
      <c r="F25" s="31">
        <f t="shared" si="6"/>
        <v>-37</v>
      </c>
      <c r="G25" s="18">
        <f t="shared" si="7"/>
        <v>-2</v>
      </c>
    </row>
    <row r="26" spans="2:12" ht="15" customHeight="1" x14ac:dyDescent="0.2">
      <c r="B26" s="9" t="s">
        <v>5</v>
      </c>
      <c r="C26" s="10">
        <f t="shared" si="5"/>
        <v>-49</v>
      </c>
      <c r="D26" s="10">
        <f t="shared" si="5"/>
        <v>8</v>
      </c>
      <c r="E26" s="31">
        <f>F15-E15</f>
        <v>27</v>
      </c>
      <c r="F26" s="31">
        <f t="shared" si="6"/>
        <v>-39</v>
      </c>
      <c r="G26" s="18">
        <f t="shared" si="7"/>
        <v>-53</v>
      </c>
    </row>
    <row r="27" spans="2:12" ht="15" customHeight="1" x14ac:dyDescent="0.2">
      <c r="B27" s="9" t="s">
        <v>6</v>
      </c>
      <c r="C27" s="10">
        <f t="shared" si="5"/>
        <v>265</v>
      </c>
      <c r="D27" s="10">
        <f t="shared" si="5"/>
        <v>-216</v>
      </c>
      <c r="E27" s="31">
        <f>F16-E16</f>
        <v>159</v>
      </c>
      <c r="F27" s="31">
        <f t="shared" si="6"/>
        <v>-240</v>
      </c>
      <c r="G27" s="18">
        <f t="shared" si="7"/>
        <v>-32</v>
      </c>
    </row>
    <row r="28" spans="2:12" ht="15" customHeight="1" x14ac:dyDescent="0.2">
      <c r="B28" s="9" t="s">
        <v>0</v>
      </c>
      <c r="C28" s="10">
        <f t="shared" si="5"/>
        <v>218</v>
      </c>
      <c r="D28" s="10">
        <f t="shared" si="5"/>
        <v>-418</v>
      </c>
      <c r="E28" s="31">
        <f>F17-E17</f>
        <v>724</v>
      </c>
      <c r="F28" s="31">
        <f t="shared" si="6"/>
        <v>-850</v>
      </c>
      <c r="G28" s="18">
        <f t="shared" si="7"/>
        <v>-326</v>
      </c>
    </row>
    <row r="30" spans="2:12" ht="12.75" customHeight="1" x14ac:dyDescent="0.2">
      <c r="B30" s="46" t="s">
        <v>50</v>
      </c>
      <c r="C30" s="46"/>
      <c r="D30" s="46"/>
      <c r="E30" s="46"/>
      <c r="F30" s="46"/>
      <c r="G30" s="46"/>
      <c r="H30" s="46"/>
      <c r="I30" s="46"/>
      <c r="J30" s="46"/>
      <c r="K30" s="46"/>
      <c r="L30" s="46"/>
    </row>
    <row r="32" spans="2:12" ht="15" customHeight="1" x14ac:dyDescent="0.2">
      <c r="B32" s="45" t="s">
        <v>33</v>
      </c>
      <c r="C32" s="45"/>
      <c r="D32" s="45"/>
      <c r="E32" s="45"/>
      <c r="F32" s="45"/>
      <c r="G32" s="45"/>
    </row>
    <row r="33" spans="2:7" ht="15" customHeight="1" x14ac:dyDescent="0.2">
      <c r="B33" s="8" t="s">
        <v>1</v>
      </c>
      <c r="C33" s="30" t="s">
        <v>45</v>
      </c>
      <c r="D33" s="12" t="s">
        <v>47</v>
      </c>
      <c r="E33" s="12" t="s">
        <v>57</v>
      </c>
      <c r="F33" s="12" t="s">
        <v>60</v>
      </c>
      <c r="G33" s="12" t="s">
        <v>61</v>
      </c>
    </row>
    <row r="34" spans="2:7" ht="15" customHeight="1" x14ac:dyDescent="0.2">
      <c r="B34" s="9" t="s">
        <v>2</v>
      </c>
      <c r="C34" s="24">
        <f>(D12-C12)/C12</f>
        <v>9.6385542168674704E-2</v>
      </c>
      <c r="D34" s="24">
        <f>(E12-D12)/D12</f>
        <v>-0.44615384615384618</v>
      </c>
      <c r="E34" s="36">
        <f>(F12-E12)/E12</f>
        <v>1.4126984126984128</v>
      </c>
      <c r="F34" s="36">
        <f>(G12-F12)/F12</f>
        <v>-0.60361842105263153</v>
      </c>
      <c r="G34" s="25">
        <f>(G12-C12)/C12</f>
        <v>-0.41927710843373495</v>
      </c>
    </row>
    <row r="35" spans="2:7" ht="15" customHeight="1" x14ac:dyDescent="0.2">
      <c r="B35" s="9" t="s">
        <v>3</v>
      </c>
      <c r="C35" s="24">
        <f t="shared" ref="C35:D39" si="8">(D13-C13)/C13</f>
        <v>-0.41489361702127658</v>
      </c>
      <c r="D35" s="24">
        <f t="shared" si="8"/>
        <v>-0.10909090909090909</v>
      </c>
      <c r="E35" s="36">
        <f>(F13-E13)/E13</f>
        <v>3</v>
      </c>
      <c r="F35" s="36">
        <f t="shared" ref="F35:F39" si="9">(G13-F13)/F13</f>
        <v>-0.85204081632653061</v>
      </c>
      <c r="G35" s="25">
        <f t="shared" ref="G35:G39" si="10">(G13-C13)/C13</f>
        <v>-0.69148936170212771</v>
      </c>
    </row>
    <row r="36" spans="2:7" ht="15" customHeight="1" x14ac:dyDescent="0.2">
      <c r="B36" s="9" t="s">
        <v>4</v>
      </c>
      <c r="C36" s="24">
        <f t="shared" si="8"/>
        <v>0.16666666666666666</v>
      </c>
      <c r="D36" s="24">
        <f t="shared" si="8"/>
        <v>-0.14285714285714285</v>
      </c>
      <c r="E36" s="36">
        <f>(F14-E14)/E14</f>
        <v>5.833333333333333</v>
      </c>
      <c r="F36" s="36">
        <f t="shared" si="9"/>
        <v>-0.90243902439024393</v>
      </c>
      <c r="G36" s="25">
        <f t="shared" si="10"/>
        <v>-0.33333333333333331</v>
      </c>
    </row>
    <row r="37" spans="2:7" ht="15" customHeight="1" x14ac:dyDescent="0.2">
      <c r="B37" s="9" t="s">
        <v>5</v>
      </c>
      <c r="C37" s="24">
        <f t="shared" si="8"/>
        <v>-0.3888888888888889</v>
      </c>
      <c r="D37" s="24">
        <f t="shared" si="8"/>
        <v>0.1038961038961039</v>
      </c>
      <c r="E37" s="36">
        <f>(F15-E15)/E15</f>
        <v>0.31764705882352939</v>
      </c>
      <c r="F37" s="36">
        <f t="shared" si="9"/>
        <v>-0.3482142857142857</v>
      </c>
      <c r="G37" s="25">
        <f t="shared" si="10"/>
        <v>-0.42063492063492064</v>
      </c>
    </row>
    <row r="38" spans="2:7" ht="15" customHeight="1" x14ac:dyDescent="0.2">
      <c r="B38" s="9" t="s">
        <v>6</v>
      </c>
      <c r="C38" s="24">
        <f t="shared" si="8"/>
        <v>1.1777777777777778</v>
      </c>
      <c r="D38" s="24">
        <f t="shared" si="8"/>
        <v>-0.44081632653061226</v>
      </c>
      <c r="E38" s="36">
        <f>(F16-E16)/E16</f>
        <v>0.58029197080291972</v>
      </c>
      <c r="F38" s="36">
        <f t="shared" si="9"/>
        <v>-0.55427251732101612</v>
      </c>
      <c r="G38" s="25">
        <f t="shared" si="10"/>
        <v>-0.14222222222222222</v>
      </c>
    </row>
    <row r="39" spans="2:7" ht="15" customHeight="1" x14ac:dyDescent="0.2">
      <c r="B39" s="9" t="s">
        <v>0</v>
      </c>
      <c r="C39" s="24">
        <f t="shared" si="8"/>
        <v>0.25173210161662818</v>
      </c>
      <c r="D39" s="24">
        <f t="shared" si="8"/>
        <v>-0.38560885608856088</v>
      </c>
      <c r="E39" s="36">
        <f>(F17-E17)/E17</f>
        <v>1.087087087087087</v>
      </c>
      <c r="F39" s="36">
        <f t="shared" si="9"/>
        <v>-0.61151079136690645</v>
      </c>
      <c r="G39" s="25">
        <f t="shared" si="10"/>
        <v>-0.37644341801385683</v>
      </c>
    </row>
  </sheetData>
  <mergeCells count="6">
    <mergeCell ref="B32:G32"/>
    <mergeCell ref="B6:J6"/>
    <mergeCell ref="B19:K19"/>
    <mergeCell ref="B30:L30"/>
    <mergeCell ref="B10:G10"/>
    <mergeCell ref="B21:G2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6:H39"/>
  <sheetViews>
    <sheetView showRowColHeaders="0" workbookViewId="0">
      <selection activeCell="G23" sqref="G23:G28"/>
    </sheetView>
  </sheetViews>
  <sheetFormatPr defaultColWidth="9.140625" defaultRowHeight="12.75" x14ac:dyDescent="0.2"/>
  <cols>
    <col min="1" max="1" width="9.140625" style="2"/>
    <col min="2" max="2" width="33" style="2" customWidth="1"/>
    <col min="3" max="5" width="9.140625" style="2"/>
    <col min="6" max="6" width="9.140625" style="2" customWidth="1"/>
    <col min="7" max="16384" width="9.140625" style="2"/>
  </cols>
  <sheetData>
    <row r="6" spans="2:7" x14ac:dyDescent="0.2">
      <c r="B6" s="46" t="s">
        <v>53</v>
      </c>
      <c r="C6" s="46"/>
      <c r="D6" s="46"/>
      <c r="E6" s="46"/>
      <c r="F6" s="46"/>
    </row>
    <row r="7" spans="2:7" x14ac:dyDescent="0.2">
      <c r="B7" s="23" t="s">
        <v>26</v>
      </c>
      <c r="C7" s="28"/>
      <c r="D7" s="28"/>
      <c r="E7" s="28"/>
      <c r="F7" s="28"/>
    </row>
    <row r="8" spans="2:7" x14ac:dyDescent="0.2">
      <c r="B8" s="23" t="s">
        <v>37</v>
      </c>
      <c r="C8" s="28"/>
      <c r="D8" s="28"/>
      <c r="E8" s="28"/>
      <c r="F8" s="28"/>
    </row>
    <row r="9" spans="2:7" ht="11.1" customHeight="1" x14ac:dyDescent="0.2">
      <c r="B9" s="23"/>
      <c r="C9" s="28"/>
      <c r="D9" s="28"/>
      <c r="E9" s="28"/>
      <c r="F9" s="28"/>
    </row>
    <row r="10" spans="2:7" ht="15" customHeight="1" x14ac:dyDescent="0.2">
      <c r="B10" s="45" t="s">
        <v>24</v>
      </c>
      <c r="C10" s="45"/>
      <c r="D10" s="45"/>
      <c r="E10" s="45"/>
      <c r="F10" s="45"/>
      <c r="G10" s="45"/>
    </row>
    <row r="11" spans="2:7" ht="15" customHeight="1" x14ac:dyDescent="0.2">
      <c r="B11" s="8" t="s">
        <v>1</v>
      </c>
      <c r="C11" s="30">
        <v>2013</v>
      </c>
      <c r="D11" s="12">
        <v>2014</v>
      </c>
      <c r="E11" s="12">
        <v>2015</v>
      </c>
      <c r="F11" s="12">
        <v>2016</v>
      </c>
      <c r="G11" s="12">
        <v>2017</v>
      </c>
    </row>
    <row r="12" spans="2:7" ht="15" customHeight="1" x14ac:dyDescent="0.2">
      <c r="B12" s="9" t="s">
        <v>2</v>
      </c>
      <c r="C12" s="10">
        <v>475</v>
      </c>
      <c r="D12" s="10">
        <v>249</v>
      </c>
      <c r="E12" s="10">
        <v>176</v>
      </c>
      <c r="F12" s="10">
        <v>121</v>
      </c>
      <c r="G12" s="10">
        <v>133</v>
      </c>
    </row>
    <row r="13" spans="2:7" ht="15" customHeight="1" x14ac:dyDescent="0.2">
      <c r="B13" s="9" t="s">
        <v>3</v>
      </c>
      <c r="C13" s="10">
        <v>151</v>
      </c>
      <c r="D13" s="10">
        <v>79</v>
      </c>
      <c r="E13" s="10">
        <v>100</v>
      </c>
      <c r="F13" s="10">
        <v>57</v>
      </c>
      <c r="G13" s="10">
        <v>80</v>
      </c>
    </row>
    <row r="14" spans="2:7" ht="15" customHeight="1" x14ac:dyDescent="0.2">
      <c r="B14" s="9" t="s">
        <v>4</v>
      </c>
      <c r="C14" s="10">
        <v>22</v>
      </c>
      <c r="D14" s="10">
        <v>21</v>
      </c>
      <c r="E14" s="10">
        <v>9</v>
      </c>
      <c r="F14" s="10">
        <v>19</v>
      </c>
      <c r="G14" s="10">
        <v>12</v>
      </c>
    </row>
    <row r="15" spans="2:7" ht="15" customHeight="1" x14ac:dyDescent="0.2">
      <c r="B15" s="9" t="s">
        <v>5</v>
      </c>
      <c r="C15" s="10">
        <v>86</v>
      </c>
      <c r="D15" s="10">
        <v>44</v>
      </c>
      <c r="E15" s="10">
        <v>46</v>
      </c>
      <c r="F15" s="10">
        <v>35</v>
      </c>
      <c r="G15" s="10">
        <v>28</v>
      </c>
    </row>
    <row r="16" spans="2:7" ht="15" customHeight="1" x14ac:dyDescent="0.2">
      <c r="B16" s="9" t="s">
        <v>6</v>
      </c>
      <c r="C16" s="10">
        <v>506</v>
      </c>
      <c r="D16" s="10">
        <v>376</v>
      </c>
      <c r="E16" s="10">
        <v>454</v>
      </c>
      <c r="F16" s="10">
        <v>228</v>
      </c>
      <c r="G16" s="10">
        <v>150</v>
      </c>
    </row>
    <row r="17" spans="2:8" ht="15" customHeight="1" x14ac:dyDescent="0.2">
      <c r="B17" s="9" t="s">
        <v>0</v>
      </c>
      <c r="C17" s="10">
        <f t="shared" ref="C17" si="0">SUM(C12:C16)</f>
        <v>1240</v>
      </c>
      <c r="D17" s="10">
        <f t="shared" ref="D17" si="1">SUM(D12:D16)</f>
        <v>769</v>
      </c>
      <c r="E17" s="10">
        <f t="shared" ref="E17" si="2">SUM(E12:E16)</f>
        <v>785</v>
      </c>
      <c r="F17" s="10">
        <f t="shared" ref="F17" si="3">SUM(F12:F16)</f>
        <v>460</v>
      </c>
      <c r="G17" s="10">
        <f t="shared" ref="G17" si="4">SUM(G12:G16)</f>
        <v>403</v>
      </c>
    </row>
    <row r="19" spans="2:8" x14ac:dyDescent="0.2">
      <c r="B19" s="46" t="s">
        <v>52</v>
      </c>
      <c r="C19" s="46"/>
      <c r="D19" s="46"/>
      <c r="E19" s="46"/>
      <c r="F19" s="46"/>
    </row>
    <row r="21" spans="2:8" ht="15" customHeight="1" x14ac:dyDescent="0.2">
      <c r="B21" s="45" t="s">
        <v>27</v>
      </c>
      <c r="C21" s="45"/>
      <c r="D21" s="45"/>
      <c r="E21" s="45"/>
      <c r="F21" s="45"/>
      <c r="G21" s="45"/>
    </row>
    <row r="22" spans="2:8" ht="15" customHeight="1" x14ac:dyDescent="0.2">
      <c r="B22" s="8" t="s">
        <v>1</v>
      </c>
      <c r="C22" s="30" t="s">
        <v>45</v>
      </c>
      <c r="D22" s="12" t="s">
        <v>47</v>
      </c>
      <c r="E22" s="12" t="s">
        <v>57</v>
      </c>
      <c r="F22" s="12" t="s">
        <v>60</v>
      </c>
      <c r="G22" s="12" t="s">
        <v>61</v>
      </c>
    </row>
    <row r="23" spans="2:8" ht="15" customHeight="1" x14ac:dyDescent="0.2">
      <c r="B23" s="9" t="s">
        <v>2</v>
      </c>
      <c r="C23" s="10">
        <f>D12-C12</f>
        <v>-226</v>
      </c>
      <c r="D23" s="10">
        <f>E12-D12</f>
        <v>-73</v>
      </c>
      <c r="E23" s="31">
        <f>F12-E12</f>
        <v>-55</v>
      </c>
      <c r="F23" s="32">
        <f>(G12-F12)</f>
        <v>12</v>
      </c>
      <c r="G23" s="18">
        <f>(G12-C12)</f>
        <v>-342</v>
      </c>
    </row>
    <row r="24" spans="2:8" ht="15" customHeight="1" x14ac:dyDescent="0.2">
      <c r="B24" s="9" t="s">
        <v>3</v>
      </c>
      <c r="C24" s="10">
        <f t="shared" ref="C24:D28" si="5">D13-C13</f>
        <v>-72</v>
      </c>
      <c r="D24" s="10">
        <f t="shared" si="5"/>
        <v>21</v>
      </c>
      <c r="E24" s="31">
        <f t="shared" ref="E24:E28" si="6">F13-E13</f>
        <v>-43</v>
      </c>
      <c r="F24" s="32">
        <f t="shared" ref="F24:F28" si="7">(G13-F13)</f>
        <v>23</v>
      </c>
      <c r="G24" s="18">
        <f t="shared" ref="G24:G28" si="8">(G13-C13)</f>
        <v>-71</v>
      </c>
    </row>
    <row r="25" spans="2:8" ht="15" customHeight="1" x14ac:dyDescent="0.2">
      <c r="B25" s="9" t="s">
        <v>4</v>
      </c>
      <c r="C25" s="10">
        <f t="shared" si="5"/>
        <v>-1</v>
      </c>
      <c r="D25" s="10">
        <f t="shared" si="5"/>
        <v>-12</v>
      </c>
      <c r="E25" s="31">
        <f t="shared" si="6"/>
        <v>10</v>
      </c>
      <c r="F25" s="32">
        <f t="shared" si="7"/>
        <v>-7</v>
      </c>
      <c r="G25" s="18">
        <f t="shared" si="8"/>
        <v>-10</v>
      </c>
    </row>
    <row r="26" spans="2:8" ht="15" customHeight="1" x14ac:dyDescent="0.2">
      <c r="B26" s="9" t="s">
        <v>5</v>
      </c>
      <c r="C26" s="10">
        <f t="shared" si="5"/>
        <v>-42</v>
      </c>
      <c r="D26" s="10">
        <f t="shared" si="5"/>
        <v>2</v>
      </c>
      <c r="E26" s="31">
        <f t="shared" si="6"/>
        <v>-11</v>
      </c>
      <c r="F26" s="32">
        <f t="shared" si="7"/>
        <v>-7</v>
      </c>
      <c r="G26" s="18">
        <f t="shared" si="8"/>
        <v>-58</v>
      </c>
    </row>
    <row r="27" spans="2:8" ht="15" customHeight="1" x14ac:dyDescent="0.2">
      <c r="B27" s="9" t="s">
        <v>6</v>
      </c>
      <c r="C27" s="10">
        <f t="shared" si="5"/>
        <v>-130</v>
      </c>
      <c r="D27" s="10">
        <f t="shared" si="5"/>
        <v>78</v>
      </c>
      <c r="E27" s="31">
        <f t="shared" si="6"/>
        <v>-226</v>
      </c>
      <c r="F27" s="32">
        <f t="shared" si="7"/>
        <v>-78</v>
      </c>
      <c r="G27" s="18">
        <f t="shared" si="8"/>
        <v>-356</v>
      </c>
    </row>
    <row r="28" spans="2:8" ht="15" customHeight="1" x14ac:dyDescent="0.2">
      <c r="B28" s="9" t="s">
        <v>0</v>
      </c>
      <c r="C28" s="10">
        <f t="shared" si="5"/>
        <v>-471</v>
      </c>
      <c r="D28" s="10">
        <f t="shared" si="5"/>
        <v>16</v>
      </c>
      <c r="E28" s="31">
        <f t="shared" si="6"/>
        <v>-325</v>
      </c>
      <c r="F28" s="32">
        <f t="shared" si="7"/>
        <v>-57</v>
      </c>
      <c r="G28" s="18">
        <f t="shared" si="8"/>
        <v>-837</v>
      </c>
    </row>
    <row r="30" spans="2:8" ht="12.75" customHeight="1" x14ac:dyDescent="0.2">
      <c r="B30" s="46" t="s">
        <v>51</v>
      </c>
      <c r="C30" s="46"/>
      <c r="D30" s="46"/>
      <c r="E30" s="46"/>
      <c r="F30" s="46"/>
      <c r="G30" s="46"/>
      <c r="H30" s="46"/>
    </row>
    <row r="32" spans="2:8" ht="15" customHeight="1" x14ac:dyDescent="0.2">
      <c r="B32" s="45" t="s">
        <v>33</v>
      </c>
      <c r="C32" s="45"/>
      <c r="D32" s="45"/>
      <c r="E32" s="45"/>
      <c r="F32" s="45"/>
      <c r="G32" s="45"/>
    </row>
    <row r="33" spans="2:7" ht="15" customHeight="1" x14ac:dyDescent="0.2">
      <c r="B33" s="8" t="s">
        <v>1</v>
      </c>
      <c r="C33" s="30" t="s">
        <v>45</v>
      </c>
      <c r="D33" s="12" t="s">
        <v>47</v>
      </c>
      <c r="E33" s="12" t="s">
        <v>57</v>
      </c>
      <c r="F33" s="12" t="s">
        <v>60</v>
      </c>
      <c r="G33" s="12" t="s">
        <v>61</v>
      </c>
    </row>
    <row r="34" spans="2:7" ht="15" customHeight="1" x14ac:dyDescent="0.2">
      <c r="B34" s="9" t="s">
        <v>2</v>
      </c>
      <c r="C34" s="24">
        <f>(D12-C12)/C12</f>
        <v>-0.47578947368421054</v>
      </c>
      <c r="D34" s="24">
        <f>(E12-D12)/D12</f>
        <v>-0.29317269076305219</v>
      </c>
      <c r="E34" s="36">
        <f>(F12-E12)/E12</f>
        <v>-0.3125</v>
      </c>
      <c r="F34" s="36">
        <f>(G12-F12)/F12</f>
        <v>9.9173553719008267E-2</v>
      </c>
      <c r="G34" s="25">
        <f>(G12-C12)/C12</f>
        <v>-0.72</v>
      </c>
    </row>
    <row r="35" spans="2:7" ht="15" customHeight="1" x14ac:dyDescent="0.2">
      <c r="B35" s="9" t="s">
        <v>3</v>
      </c>
      <c r="C35" s="24">
        <f t="shared" ref="C35:D39" si="9">(D13-C13)/C13</f>
        <v>-0.47682119205298013</v>
      </c>
      <c r="D35" s="24">
        <f t="shared" si="9"/>
        <v>0.26582278481012656</v>
      </c>
      <c r="E35" s="36">
        <f t="shared" ref="E35:E39" si="10">(F13-E13)/E13</f>
        <v>-0.43</v>
      </c>
      <c r="F35" s="36">
        <f t="shared" ref="F35:F39" si="11">(G13-F13)/F13</f>
        <v>0.40350877192982454</v>
      </c>
      <c r="G35" s="25">
        <f t="shared" ref="G35:G39" si="12">(G13-C13)/C13</f>
        <v>-0.47019867549668876</v>
      </c>
    </row>
    <row r="36" spans="2:7" ht="15" customHeight="1" x14ac:dyDescent="0.2">
      <c r="B36" s="9" t="s">
        <v>4</v>
      </c>
      <c r="C36" s="24">
        <f t="shared" si="9"/>
        <v>-4.5454545454545456E-2</v>
      </c>
      <c r="D36" s="24">
        <f t="shared" si="9"/>
        <v>-0.5714285714285714</v>
      </c>
      <c r="E36" s="36">
        <f t="shared" si="10"/>
        <v>1.1111111111111112</v>
      </c>
      <c r="F36" s="36">
        <f t="shared" si="11"/>
        <v>-0.36842105263157893</v>
      </c>
      <c r="G36" s="25">
        <f t="shared" si="12"/>
        <v>-0.45454545454545453</v>
      </c>
    </row>
    <row r="37" spans="2:7" ht="15" customHeight="1" x14ac:dyDescent="0.2">
      <c r="B37" s="9" t="s">
        <v>5</v>
      </c>
      <c r="C37" s="24">
        <f t="shared" si="9"/>
        <v>-0.48837209302325579</v>
      </c>
      <c r="D37" s="24">
        <f t="shared" si="9"/>
        <v>4.5454545454545456E-2</v>
      </c>
      <c r="E37" s="36">
        <f t="shared" si="10"/>
        <v>-0.2391304347826087</v>
      </c>
      <c r="F37" s="36">
        <f t="shared" si="11"/>
        <v>-0.2</v>
      </c>
      <c r="G37" s="25">
        <f t="shared" si="12"/>
        <v>-0.67441860465116277</v>
      </c>
    </row>
    <row r="38" spans="2:7" ht="15" customHeight="1" x14ac:dyDescent="0.2">
      <c r="B38" s="9" t="s">
        <v>6</v>
      </c>
      <c r="C38" s="24">
        <f t="shared" si="9"/>
        <v>-0.25691699604743085</v>
      </c>
      <c r="D38" s="24">
        <f t="shared" si="9"/>
        <v>0.20744680851063829</v>
      </c>
      <c r="E38" s="36">
        <f t="shared" si="10"/>
        <v>-0.49779735682819382</v>
      </c>
      <c r="F38" s="36">
        <f t="shared" si="11"/>
        <v>-0.34210526315789475</v>
      </c>
      <c r="G38" s="25">
        <f t="shared" si="12"/>
        <v>-0.70355731225296447</v>
      </c>
    </row>
    <row r="39" spans="2:7" ht="15" customHeight="1" x14ac:dyDescent="0.2">
      <c r="B39" s="9" t="s">
        <v>0</v>
      </c>
      <c r="C39" s="24">
        <f t="shared" si="9"/>
        <v>-0.37983870967741934</v>
      </c>
      <c r="D39" s="24">
        <f t="shared" si="9"/>
        <v>2.0806241872561769E-2</v>
      </c>
      <c r="E39" s="36">
        <f t="shared" si="10"/>
        <v>-0.4140127388535032</v>
      </c>
      <c r="F39" s="36">
        <f t="shared" si="11"/>
        <v>-0.12391304347826088</v>
      </c>
      <c r="G39" s="25">
        <f t="shared" si="12"/>
        <v>-0.67500000000000004</v>
      </c>
    </row>
  </sheetData>
  <mergeCells count="6">
    <mergeCell ref="B32:G32"/>
    <mergeCell ref="B6:F6"/>
    <mergeCell ref="B19:F19"/>
    <mergeCell ref="B30:H30"/>
    <mergeCell ref="B10:G10"/>
    <mergeCell ref="B21:G2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6:X26"/>
  <sheetViews>
    <sheetView showRowColHeaders="0" zoomScaleNormal="100" workbookViewId="0"/>
  </sheetViews>
  <sheetFormatPr defaultColWidth="5.7109375" defaultRowHeight="12" x14ac:dyDescent="0.2"/>
  <cols>
    <col min="1" max="1" width="5.7109375" style="5"/>
    <col min="2" max="2" width="14.140625" style="5" customWidth="1"/>
    <col min="3" max="8" width="5.85546875" style="5" bestFit="1" customWidth="1"/>
    <col min="9" max="9" width="6.7109375" style="5" bestFit="1" customWidth="1"/>
    <col min="10" max="10" width="5.85546875" style="5" bestFit="1" customWidth="1"/>
    <col min="11" max="11" width="6.7109375" style="5" customWidth="1"/>
    <col min="12" max="12" width="5.85546875" style="5" bestFit="1" customWidth="1"/>
    <col min="13" max="13" width="6.7109375" style="5" bestFit="1" customWidth="1"/>
    <col min="14" max="17" width="5.85546875" style="5" bestFit="1" customWidth="1"/>
    <col min="18" max="18" width="7" style="5" customWidth="1"/>
    <col min="19" max="16384" width="5.7109375" style="5"/>
  </cols>
  <sheetData>
    <row r="6" spans="2:24" ht="12" customHeight="1" x14ac:dyDescent="0.2">
      <c r="B6" s="46" t="s">
        <v>46</v>
      </c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</row>
    <row r="7" spans="2:24" x14ac:dyDescent="0.2">
      <c r="B7" s="23" t="s">
        <v>44</v>
      </c>
      <c r="C7" s="13"/>
      <c r="D7" s="13"/>
      <c r="E7" s="13"/>
      <c r="F7" s="13"/>
      <c r="G7" s="13"/>
      <c r="H7" s="13"/>
      <c r="I7" s="13"/>
      <c r="J7" s="13"/>
      <c r="K7" s="13"/>
    </row>
    <row r="8" spans="2:24" x14ac:dyDescent="0.2">
      <c r="B8" s="23"/>
      <c r="C8" s="13"/>
      <c r="D8" s="13"/>
      <c r="E8" s="13"/>
      <c r="F8" s="13"/>
      <c r="G8" s="13"/>
      <c r="H8" s="13"/>
      <c r="I8" s="13"/>
      <c r="J8" s="13"/>
      <c r="K8" s="13"/>
    </row>
    <row r="9" spans="2:24" ht="15" customHeight="1" x14ac:dyDescent="0.2"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</row>
    <row r="10" spans="2:24" ht="15" customHeight="1" x14ac:dyDescent="0.2">
      <c r="B10" s="49" t="s">
        <v>7</v>
      </c>
      <c r="C10" s="47">
        <v>2008</v>
      </c>
      <c r="D10" s="48"/>
      <c r="E10" s="47">
        <v>2009</v>
      </c>
      <c r="F10" s="48"/>
      <c r="G10" s="47">
        <v>2010</v>
      </c>
      <c r="H10" s="48"/>
      <c r="I10" s="47">
        <v>2011</v>
      </c>
      <c r="J10" s="48"/>
      <c r="K10" s="47">
        <v>2012</v>
      </c>
      <c r="L10" s="48"/>
      <c r="M10" s="47">
        <v>2013</v>
      </c>
      <c r="N10" s="48"/>
      <c r="O10" s="47">
        <v>2014</v>
      </c>
      <c r="P10" s="48"/>
      <c r="Q10" s="47">
        <v>2015</v>
      </c>
      <c r="R10" s="48"/>
      <c r="S10" s="47">
        <v>2016</v>
      </c>
      <c r="T10" s="48"/>
      <c r="U10" s="47">
        <v>2017</v>
      </c>
      <c r="V10" s="48"/>
      <c r="W10" s="47">
        <v>2018</v>
      </c>
      <c r="X10" s="48"/>
    </row>
    <row r="11" spans="2:24" ht="15" customHeight="1" x14ac:dyDescent="0.2">
      <c r="B11" s="49"/>
      <c r="C11" s="15" t="s">
        <v>20</v>
      </c>
      <c r="D11" s="15" t="s">
        <v>21</v>
      </c>
      <c r="E11" s="15" t="s">
        <v>20</v>
      </c>
      <c r="F11" s="15" t="s">
        <v>21</v>
      </c>
      <c r="G11" s="15" t="s">
        <v>20</v>
      </c>
      <c r="H11" s="15" t="s">
        <v>21</v>
      </c>
      <c r="I11" s="15" t="s">
        <v>20</v>
      </c>
      <c r="J11" s="15" t="s">
        <v>21</v>
      </c>
      <c r="K11" s="15" t="s">
        <v>20</v>
      </c>
      <c r="L11" s="15" t="s">
        <v>21</v>
      </c>
      <c r="M11" s="15" t="s">
        <v>20</v>
      </c>
      <c r="N11" s="15" t="s">
        <v>21</v>
      </c>
      <c r="O11" s="15" t="s">
        <v>20</v>
      </c>
      <c r="P11" s="15" t="s">
        <v>21</v>
      </c>
      <c r="Q11" s="15" t="s">
        <v>20</v>
      </c>
      <c r="R11" s="15" t="s">
        <v>21</v>
      </c>
      <c r="S11" s="15" t="s">
        <v>20</v>
      </c>
      <c r="T11" s="15" t="s">
        <v>21</v>
      </c>
      <c r="U11" s="15" t="s">
        <v>20</v>
      </c>
      <c r="V11" s="15" t="s">
        <v>21</v>
      </c>
      <c r="W11" s="15" t="s">
        <v>20</v>
      </c>
      <c r="X11" s="15" t="s">
        <v>21</v>
      </c>
    </row>
    <row r="12" spans="2:24" ht="7.5" customHeight="1" x14ac:dyDescent="0.2">
      <c r="B12" s="2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2:24" ht="15" customHeight="1" x14ac:dyDescent="0.2">
      <c r="B13" s="22" t="s">
        <v>8</v>
      </c>
      <c r="C13" s="19">
        <v>2542</v>
      </c>
      <c r="D13" s="20">
        <v>33</v>
      </c>
      <c r="E13" s="21">
        <v>2587</v>
      </c>
      <c r="F13" s="20">
        <v>28</v>
      </c>
      <c r="G13" s="21">
        <v>2297</v>
      </c>
      <c r="H13" s="20">
        <v>19</v>
      </c>
      <c r="I13" s="21">
        <v>2192</v>
      </c>
      <c r="J13" s="20">
        <v>15</v>
      </c>
      <c r="K13" s="21">
        <v>2537</v>
      </c>
      <c r="L13" s="20">
        <v>16</v>
      </c>
      <c r="M13" s="21">
        <v>2425</v>
      </c>
      <c r="N13" s="20">
        <v>15</v>
      </c>
      <c r="O13" s="21">
        <v>2095</v>
      </c>
      <c r="P13" s="20">
        <v>15</v>
      </c>
      <c r="Q13" s="21">
        <v>2081</v>
      </c>
      <c r="R13" s="20">
        <v>15</v>
      </c>
      <c r="S13" s="21">
        <v>1893</v>
      </c>
      <c r="T13" s="20">
        <v>16</v>
      </c>
      <c r="U13" s="21">
        <v>1740</v>
      </c>
      <c r="V13" s="20">
        <v>17</v>
      </c>
      <c r="W13" s="21">
        <v>1860</v>
      </c>
      <c r="X13" s="5">
        <v>18</v>
      </c>
    </row>
    <row r="14" spans="2:24" ht="15" customHeight="1" x14ac:dyDescent="0.2">
      <c r="B14" s="22" t="s">
        <v>9</v>
      </c>
      <c r="C14" s="14">
        <v>4897</v>
      </c>
      <c r="D14" s="17">
        <v>64</v>
      </c>
      <c r="E14" s="14">
        <v>6391</v>
      </c>
      <c r="F14" s="17">
        <v>68</v>
      </c>
      <c r="G14" s="14">
        <v>9132</v>
      </c>
      <c r="H14" s="17">
        <v>74</v>
      </c>
      <c r="I14" s="14">
        <v>10507</v>
      </c>
      <c r="J14" s="17">
        <v>70</v>
      </c>
      <c r="K14" s="14">
        <v>10701</v>
      </c>
      <c r="L14" s="20">
        <v>68</v>
      </c>
      <c r="M14" s="14">
        <v>10457</v>
      </c>
      <c r="N14" s="17">
        <v>66</v>
      </c>
      <c r="O14" s="21">
        <v>8999</v>
      </c>
      <c r="P14" s="20">
        <v>63</v>
      </c>
      <c r="Q14" s="21">
        <v>8210</v>
      </c>
      <c r="R14" s="20">
        <v>60</v>
      </c>
      <c r="S14" s="21">
        <v>6878</v>
      </c>
      <c r="T14" s="20">
        <v>59</v>
      </c>
      <c r="U14" s="21">
        <v>5473</v>
      </c>
      <c r="V14" s="20">
        <v>53</v>
      </c>
      <c r="W14" s="21">
        <v>5287</v>
      </c>
      <c r="X14" s="5">
        <v>51</v>
      </c>
    </row>
    <row r="15" spans="2:24" ht="15" customHeight="1" x14ac:dyDescent="0.2">
      <c r="B15" s="22" t="s">
        <v>10</v>
      </c>
      <c r="C15" s="14" t="s">
        <v>25</v>
      </c>
      <c r="D15" s="17" t="s">
        <v>25</v>
      </c>
      <c r="E15" s="14" t="s">
        <v>25</v>
      </c>
      <c r="F15" s="17" t="s">
        <v>25</v>
      </c>
      <c r="G15" s="14">
        <v>9659</v>
      </c>
      <c r="H15" s="17">
        <v>80</v>
      </c>
      <c r="I15" s="14">
        <v>11068</v>
      </c>
      <c r="J15" s="17">
        <v>74</v>
      </c>
      <c r="K15" s="14">
        <v>11570</v>
      </c>
      <c r="L15" s="20">
        <v>73</v>
      </c>
      <c r="M15" s="14">
        <v>11285</v>
      </c>
      <c r="N15" s="17">
        <v>71</v>
      </c>
      <c r="O15" s="21">
        <v>9679</v>
      </c>
      <c r="P15" s="20">
        <v>67</v>
      </c>
      <c r="Q15" s="21">
        <v>8871</v>
      </c>
      <c r="R15" s="20">
        <v>65</v>
      </c>
      <c r="S15" s="21">
        <v>7410</v>
      </c>
      <c r="T15" s="20">
        <v>63</v>
      </c>
      <c r="U15" s="21">
        <v>6154</v>
      </c>
      <c r="V15" s="20">
        <v>59</v>
      </c>
      <c r="W15" s="21">
        <v>6099</v>
      </c>
      <c r="X15" s="5">
        <v>59</v>
      </c>
    </row>
    <row r="16" spans="2:24" ht="15" customHeight="1" x14ac:dyDescent="0.2">
      <c r="B16" s="22" t="s">
        <v>11</v>
      </c>
      <c r="C16" s="14">
        <v>3590</v>
      </c>
      <c r="D16" s="17">
        <v>47</v>
      </c>
      <c r="E16" s="14">
        <v>3866</v>
      </c>
      <c r="F16" s="17">
        <v>41</v>
      </c>
      <c r="G16" s="14">
        <v>4898</v>
      </c>
      <c r="H16" s="17">
        <v>40</v>
      </c>
      <c r="I16" s="14">
        <v>6231</v>
      </c>
      <c r="J16" s="17">
        <v>42</v>
      </c>
      <c r="K16" s="14">
        <v>6458</v>
      </c>
      <c r="L16" s="20">
        <v>41</v>
      </c>
      <c r="M16" s="14">
        <v>6586</v>
      </c>
      <c r="N16" s="17">
        <v>42</v>
      </c>
      <c r="O16" s="21">
        <v>5020</v>
      </c>
      <c r="P16" s="20">
        <v>35</v>
      </c>
      <c r="Q16" s="21">
        <v>4594</v>
      </c>
      <c r="R16" s="20">
        <v>34</v>
      </c>
      <c r="S16" s="21">
        <v>4132</v>
      </c>
      <c r="T16" s="20">
        <v>35</v>
      </c>
      <c r="U16" s="21">
        <v>4291</v>
      </c>
      <c r="V16" s="20">
        <v>41</v>
      </c>
      <c r="W16" s="21">
        <v>3765</v>
      </c>
      <c r="X16" s="5">
        <v>36</v>
      </c>
    </row>
    <row r="17" spans="2:24" ht="15" customHeight="1" x14ac:dyDescent="0.2">
      <c r="B17" s="22" t="s">
        <v>12</v>
      </c>
      <c r="C17" s="14">
        <v>267</v>
      </c>
      <c r="D17" s="17">
        <v>3</v>
      </c>
      <c r="E17" s="14">
        <v>251</v>
      </c>
      <c r="F17" s="17">
        <v>3</v>
      </c>
      <c r="G17" s="14">
        <v>101</v>
      </c>
      <c r="H17" s="17">
        <v>1</v>
      </c>
      <c r="I17" s="14">
        <v>197</v>
      </c>
      <c r="J17" s="17">
        <v>1</v>
      </c>
      <c r="K17" s="14">
        <v>252</v>
      </c>
      <c r="L17" s="20">
        <v>2</v>
      </c>
      <c r="M17" s="14">
        <v>214</v>
      </c>
      <c r="N17" s="17">
        <v>1</v>
      </c>
      <c r="O17" s="21">
        <v>216</v>
      </c>
      <c r="P17" s="20">
        <v>2</v>
      </c>
      <c r="Q17" s="21">
        <v>220</v>
      </c>
      <c r="R17" s="20">
        <v>2</v>
      </c>
      <c r="S17" s="21">
        <v>229</v>
      </c>
      <c r="T17" s="20">
        <v>2</v>
      </c>
      <c r="U17" s="21">
        <v>193</v>
      </c>
      <c r="V17" s="20">
        <v>2</v>
      </c>
      <c r="W17" s="21">
        <v>259</v>
      </c>
      <c r="X17" s="5">
        <v>3</v>
      </c>
    </row>
    <row r="18" spans="2:24" ht="15" customHeight="1" x14ac:dyDescent="0.2">
      <c r="B18" s="22" t="s">
        <v>13</v>
      </c>
      <c r="C18" s="14">
        <v>601</v>
      </c>
      <c r="D18" s="17">
        <v>8</v>
      </c>
      <c r="E18" s="14">
        <v>500</v>
      </c>
      <c r="F18" s="17">
        <v>5</v>
      </c>
      <c r="G18" s="14">
        <v>344</v>
      </c>
      <c r="H18" s="17">
        <v>3</v>
      </c>
      <c r="I18" s="14">
        <v>422</v>
      </c>
      <c r="J18" s="17">
        <v>3</v>
      </c>
      <c r="K18" s="14">
        <v>407</v>
      </c>
      <c r="L18" s="20">
        <v>3</v>
      </c>
      <c r="M18" s="14">
        <v>431</v>
      </c>
      <c r="N18" s="17">
        <v>3</v>
      </c>
      <c r="O18" s="21">
        <v>409</v>
      </c>
      <c r="P18" s="20">
        <v>3</v>
      </c>
      <c r="Q18" s="21">
        <v>414</v>
      </c>
      <c r="R18" s="20">
        <v>3</v>
      </c>
      <c r="S18" s="21">
        <v>455</v>
      </c>
      <c r="T18" s="20">
        <v>4</v>
      </c>
      <c r="U18" s="21">
        <v>458</v>
      </c>
      <c r="V18" s="20">
        <v>4</v>
      </c>
      <c r="W18" s="21">
        <v>546</v>
      </c>
      <c r="X18" s="5">
        <v>5</v>
      </c>
    </row>
    <row r="19" spans="2:24" ht="15" customHeight="1" x14ac:dyDescent="0.2">
      <c r="B19" s="22" t="s">
        <v>14</v>
      </c>
      <c r="C19" s="14">
        <v>4461</v>
      </c>
      <c r="D19" s="17">
        <v>58</v>
      </c>
      <c r="E19" s="14">
        <v>5412</v>
      </c>
      <c r="F19" s="17">
        <v>58</v>
      </c>
      <c r="G19" s="14">
        <v>6834</v>
      </c>
      <c r="H19" s="17">
        <v>55</v>
      </c>
      <c r="I19" s="14">
        <v>9456</v>
      </c>
      <c r="J19" s="17">
        <v>63</v>
      </c>
      <c r="K19" s="14">
        <v>9842</v>
      </c>
      <c r="L19" s="20">
        <v>62</v>
      </c>
      <c r="M19" s="14">
        <v>9501</v>
      </c>
      <c r="N19" s="17">
        <v>60</v>
      </c>
      <c r="O19" s="21">
        <v>8105</v>
      </c>
      <c r="P19" s="20">
        <v>56</v>
      </c>
      <c r="Q19" s="21">
        <v>7987</v>
      </c>
      <c r="R19" s="20">
        <v>59</v>
      </c>
      <c r="S19" s="21">
        <v>6510</v>
      </c>
      <c r="T19" s="20">
        <v>55</v>
      </c>
      <c r="U19" s="21">
        <v>6160</v>
      </c>
      <c r="V19" s="20">
        <v>60</v>
      </c>
      <c r="W19" s="21">
        <v>5838</v>
      </c>
      <c r="X19" s="5">
        <v>56</v>
      </c>
    </row>
    <row r="20" spans="2:24" ht="15" customHeight="1" x14ac:dyDescent="0.2">
      <c r="B20" s="22" t="s">
        <v>15</v>
      </c>
      <c r="C20" s="14">
        <v>254</v>
      </c>
      <c r="D20" s="17">
        <v>3</v>
      </c>
      <c r="E20" s="14">
        <v>297</v>
      </c>
      <c r="F20" s="17">
        <v>3</v>
      </c>
      <c r="G20" s="14">
        <v>194</v>
      </c>
      <c r="H20" s="17">
        <v>2</v>
      </c>
      <c r="I20" s="14">
        <v>233</v>
      </c>
      <c r="J20" s="17">
        <v>2</v>
      </c>
      <c r="K20" s="14">
        <v>205</v>
      </c>
      <c r="L20" s="20">
        <v>1</v>
      </c>
      <c r="M20" s="14">
        <v>176</v>
      </c>
      <c r="N20" s="17">
        <v>1</v>
      </c>
      <c r="O20" s="21">
        <v>174</v>
      </c>
      <c r="P20" s="20">
        <v>1</v>
      </c>
      <c r="Q20" s="21">
        <v>198</v>
      </c>
      <c r="R20" s="20">
        <v>2</v>
      </c>
      <c r="S20" s="21">
        <v>181</v>
      </c>
      <c r="T20" s="20">
        <v>2</v>
      </c>
      <c r="U20" s="21">
        <v>245</v>
      </c>
      <c r="V20" s="20">
        <v>2</v>
      </c>
      <c r="W20" s="21">
        <v>237</v>
      </c>
      <c r="X20" s="5">
        <v>2</v>
      </c>
    </row>
    <row r="21" spans="2:24" ht="15" customHeight="1" x14ac:dyDescent="0.2">
      <c r="B21" s="22" t="s">
        <v>16</v>
      </c>
      <c r="C21" s="14">
        <v>101</v>
      </c>
      <c r="D21" s="17">
        <v>1</v>
      </c>
      <c r="E21" s="14">
        <v>128</v>
      </c>
      <c r="F21" s="17">
        <v>1</v>
      </c>
      <c r="G21" s="14">
        <v>110</v>
      </c>
      <c r="H21" s="17">
        <v>1</v>
      </c>
      <c r="I21" s="14">
        <v>69</v>
      </c>
      <c r="J21" s="17">
        <v>1</v>
      </c>
      <c r="K21" s="14">
        <v>253</v>
      </c>
      <c r="L21" s="20">
        <v>2</v>
      </c>
      <c r="M21" s="14">
        <v>318</v>
      </c>
      <c r="N21" s="17">
        <v>2</v>
      </c>
      <c r="O21" s="21">
        <v>444</v>
      </c>
      <c r="P21" s="20">
        <v>3</v>
      </c>
      <c r="Q21" s="21">
        <v>380</v>
      </c>
      <c r="R21" s="20">
        <v>3</v>
      </c>
      <c r="S21" s="21">
        <v>302</v>
      </c>
      <c r="T21" s="20">
        <v>3</v>
      </c>
      <c r="U21" s="21">
        <v>261</v>
      </c>
      <c r="V21" s="20">
        <v>3</v>
      </c>
      <c r="W21" s="21">
        <v>229</v>
      </c>
      <c r="X21" s="5">
        <v>2</v>
      </c>
    </row>
    <row r="22" spans="2:24" ht="15" customHeight="1" x14ac:dyDescent="0.2">
      <c r="B22" s="22" t="s">
        <v>17</v>
      </c>
      <c r="C22" s="14">
        <v>968</v>
      </c>
      <c r="D22" s="17">
        <v>13</v>
      </c>
      <c r="E22" s="14">
        <v>772</v>
      </c>
      <c r="F22" s="17">
        <v>8</v>
      </c>
      <c r="G22" s="14">
        <v>973</v>
      </c>
      <c r="H22" s="17">
        <v>8</v>
      </c>
      <c r="I22" s="14">
        <v>971</v>
      </c>
      <c r="J22" s="17">
        <v>7</v>
      </c>
      <c r="K22" s="14">
        <v>933</v>
      </c>
      <c r="L22" s="20">
        <v>6</v>
      </c>
      <c r="M22" s="14">
        <v>1011</v>
      </c>
      <c r="N22" s="17">
        <v>6</v>
      </c>
      <c r="O22" s="21">
        <v>831</v>
      </c>
      <c r="P22" s="20">
        <v>6</v>
      </c>
      <c r="Q22" s="21">
        <v>654</v>
      </c>
      <c r="R22" s="20">
        <v>5</v>
      </c>
      <c r="S22" s="21">
        <v>515</v>
      </c>
      <c r="T22" s="20">
        <v>4</v>
      </c>
      <c r="U22" s="21">
        <v>385</v>
      </c>
      <c r="V22" s="20">
        <v>4</v>
      </c>
      <c r="W22" s="21">
        <v>354</v>
      </c>
      <c r="X22" s="5">
        <v>3</v>
      </c>
    </row>
    <row r="23" spans="2:24" ht="15" customHeight="1" x14ac:dyDescent="0.2">
      <c r="B23" s="22" t="s">
        <v>18</v>
      </c>
      <c r="C23" s="14">
        <v>129</v>
      </c>
      <c r="D23" s="17">
        <v>2</v>
      </c>
      <c r="E23" s="14">
        <v>149</v>
      </c>
      <c r="F23" s="17">
        <v>2</v>
      </c>
      <c r="G23" s="14">
        <v>63</v>
      </c>
      <c r="H23" s="17">
        <v>1</v>
      </c>
      <c r="I23" s="14">
        <v>68</v>
      </c>
      <c r="J23" s="17">
        <v>1</v>
      </c>
      <c r="K23" s="10">
        <v>62</v>
      </c>
      <c r="L23" s="20"/>
      <c r="M23" s="10">
        <v>41</v>
      </c>
      <c r="N23" s="17">
        <v>0</v>
      </c>
      <c r="O23" s="21">
        <v>26</v>
      </c>
      <c r="P23" s="20">
        <v>0</v>
      </c>
      <c r="Q23" s="21">
        <v>23</v>
      </c>
      <c r="R23" s="20">
        <v>0</v>
      </c>
      <c r="S23" s="21">
        <v>28</v>
      </c>
      <c r="T23" s="20">
        <v>0</v>
      </c>
      <c r="U23" s="21">
        <v>55</v>
      </c>
      <c r="V23" s="20">
        <v>1</v>
      </c>
      <c r="W23" s="21">
        <v>65</v>
      </c>
      <c r="X23" s="5">
        <v>1</v>
      </c>
    </row>
    <row r="24" spans="2:24" ht="15" customHeight="1" x14ac:dyDescent="0.2">
      <c r="B24" s="22" t="s">
        <v>19</v>
      </c>
      <c r="C24" s="14">
        <v>423</v>
      </c>
      <c r="D24" s="17">
        <v>5</v>
      </c>
      <c r="E24" s="14">
        <v>519</v>
      </c>
      <c r="F24" s="17">
        <v>6</v>
      </c>
      <c r="G24" s="14">
        <v>560</v>
      </c>
      <c r="H24" s="17">
        <v>5</v>
      </c>
      <c r="I24" s="14">
        <v>957</v>
      </c>
      <c r="J24" s="17">
        <v>6</v>
      </c>
      <c r="K24" s="14">
        <v>781</v>
      </c>
      <c r="L24" s="20">
        <v>5</v>
      </c>
      <c r="M24" s="14">
        <v>621</v>
      </c>
      <c r="N24" s="17">
        <v>4</v>
      </c>
      <c r="O24" s="21">
        <v>603</v>
      </c>
      <c r="P24" s="20">
        <v>4</v>
      </c>
      <c r="Q24" s="21">
        <v>453</v>
      </c>
      <c r="R24" s="20">
        <v>3</v>
      </c>
      <c r="S24" s="21">
        <v>377</v>
      </c>
      <c r="T24" s="20">
        <v>3</v>
      </c>
      <c r="U24" s="21">
        <v>252</v>
      </c>
      <c r="V24" s="20">
        <v>2</v>
      </c>
      <c r="W24" s="21">
        <v>269</v>
      </c>
      <c r="X24" s="5">
        <v>4</v>
      </c>
    </row>
    <row r="26" spans="2:24" x14ac:dyDescent="0.2">
      <c r="B26" s="27" t="s">
        <v>22</v>
      </c>
    </row>
  </sheetData>
  <mergeCells count="14">
    <mergeCell ref="U10:V10"/>
    <mergeCell ref="W10:X10"/>
    <mergeCell ref="B9:X9"/>
    <mergeCell ref="S10:T10"/>
    <mergeCell ref="Q10:R10"/>
    <mergeCell ref="O10:P10"/>
    <mergeCell ref="B6:N6"/>
    <mergeCell ref="B10:B11"/>
    <mergeCell ref="I10:J10"/>
    <mergeCell ref="C10:D10"/>
    <mergeCell ref="E10:F10"/>
    <mergeCell ref="G10:H10"/>
    <mergeCell ref="K10:L10"/>
    <mergeCell ref="M10:N10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8</vt:i4>
      </vt:variant>
    </vt:vector>
  </HeadingPairs>
  <TitlesOfParts>
    <vt:vector size="8" baseType="lpstr">
      <vt:lpstr>Índice</vt:lpstr>
      <vt:lpstr>População Apoiada</vt:lpstr>
      <vt:lpstr>Pedidos Directos</vt:lpstr>
      <vt:lpstr>Novos Casos</vt:lpstr>
      <vt:lpstr>Nº pedidos encaminhados</vt:lpstr>
      <vt:lpstr>Novos Casos_pedidos directos</vt:lpstr>
      <vt:lpstr>Novos Casos_encaminhados</vt:lpstr>
      <vt:lpstr>Serviços</vt:lpstr>
    </vt:vector>
  </TitlesOfParts>
  <Company>Fundacao AMI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Ferreira</dc:creator>
  <cp:lastModifiedBy>Observatorio</cp:lastModifiedBy>
  <cp:lastPrinted>2014-06-23T15:17:57Z</cp:lastPrinted>
  <dcterms:created xsi:type="dcterms:W3CDTF">2013-11-25T12:31:37Z</dcterms:created>
  <dcterms:modified xsi:type="dcterms:W3CDTF">2019-07-10T16:56:17Z</dcterms:modified>
</cp:coreProperties>
</file>