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Índice" sheetId="3" r:id="rId1"/>
    <sheet name="Conceitos" sheetId="7" r:id="rId2"/>
    <sheet name="ICC__2008-2012" sheetId="4" r:id="rId3"/>
    <sheet name="ICC_2013" sheetId="5" r:id="rId4"/>
    <sheet name="ICC_2014" sheetId="1" r:id="rId5"/>
  </sheets>
  <calcPr calcId="145621"/>
</workbook>
</file>

<file path=xl/calcChain.xml><?xml version="1.0" encoding="utf-8"?>
<calcChain xmlns="http://schemas.openxmlformats.org/spreadsheetml/2006/main">
  <c r="C21" i="5" l="1"/>
  <c r="F20" i="5"/>
  <c r="E20" i="5"/>
  <c r="D20" i="5"/>
  <c r="D21" i="5" s="1"/>
  <c r="F19" i="5"/>
  <c r="E19" i="5"/>
  <c r="G19" i="5" s="1"/>
  <c r="D19" i="5"/>
  <c r="G18" i="5"/>
  <c r="F17" i="5"/>
  <c r="E17" i="5"/>
  <c r="D17" i="5"/>
  <c r="C17" i="5"/>
  <c r="G16" i="5"/>
  <c r="G15" i="5"/>
  <c r="F14" i="5"/>
  <c r="E14" i="5"/>
  <c r="D14" i="5"/>
  <c r="C14" i="5"/>
  <c r="G13" i="5"/>
  <c r="F12" i="5"/>
  <c r="E12" i="5"/>
  <c r="D12" i="5"/>
  <c r="C12" i="5"/>
  <c r="G11" i="5"/>
  <c r="F10" i="5"/>
  <c r="E10" i="5"/>
  <c r="D10" i="5"/>
  <c r="C10" i="5"/>
  <c r="G9" i="5"/>
  <c r="G8" i="5"/>
  <c r="G10" i="5" s="1"/>
  <c r="G12" i="5" l="1"/>
  <c r="F21" i="5"/>
  <c r="G14" i="5"/>
  <c r="G17" i="5"/>
  <c r="E21" i="5"/>
  <c r="G20" i="5"/>
  <c r="G21" i="5" s="1"/>
  <c r="C9" i="4" l="1"/>
  <c r="D9" i="4"/>
  <c r="D12" i="4" s="1"/>
  <c r="C10" i="4"/>
  <c r="D10" i="4"/>
  <c r="E10" i="4"/>
  <c r="F10" i="4"/>
  <c r="G10" i="4"/>
  <c r="C12" i="4"/>
  <c r="E12" i="4"/>
  <c r="F12" i="4"/>
  <c r="G12" i="4"/>
  <c r="C14" i="4"/>
  <c r="E14" i="4"/>
  <c r="F14" i="4"/>
  <c r="G14" i="4"/>
  <c r="E17" i="4"/>
  <c r="F17" i="4"/>
  <c r="G17" i="4"/>
  <c r="E21" i="4"/>
  <c r="F21" i="4"/>
  <c r="G21" i="4"/>
  <c r="D14" i="4" l="1"/>
  <c r="G20" i="1" l="1"/>
  <c r="G19" i="1"/>
  <c r="G8" i="1"/>
  <c r="F21" i="1"/>
  <c r="F17" i="1"/>
  <c r="F14" i="1"/>
  <c r="F12" i="1"/>
  <c r="F10" i="1"/>
  <c r="G21" i="1" l="1"/>
  <c r="E21" i="1"/>
  <c r="E17" i="1"/>
  <c r="E14" i="1"/>
  <c r="E12" i="1"/>
  <c r="E10" i="1"/>
  <c r="D21" i="1" l="1"/>
  <c r="D17" i="1"/>
  <c r="D14" i="1"/>
  <c r="D12" i="1"/>
  <c r="D10" i="1"/>
  <c r="C21" i="1" l="1"/>
  <c r="C18" i="1"/>
  <c r="G18" i="1" s="1"/>
  <c r="C16" i="1"/>
  <c r="C15" i="1"/>
  <c r="G15" i="1" s="1"/>
  <c r="C13" i="1"/>
  <c r="G13" i="1" s="1"/>
  <c r="C11" i="1"/>
  <c r="G11" i="1" s="1"/>
  <c r="C9" i="1"/>
  <c r="G9" i="1" s="1"/>
  <c r="G10" i="1" s="1"/>
  <c r="G14" i="1" l="1"/>
  <c r="G12" i="1"/>
  <c r="C10" i="1"/>
  <c r="C12" i="1"/>
  <c r="C14" i="1"/>
  <c r="C17" i="1"/>
  <c r="G16" i="1"/>
  <c r="G17" i="1" s="1"/>
</calcChain>
</file>

<file path=xl/comments1.xml><?xml version="1.0" encoding="utf-8"?>
<comments xmlns="http://schemas.openxmlformats.org/spreadsheetml/2006/main">
  <authors>
    <author>Ana Rita P.F. Silva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Ana Rita P.F. Silva:</t>
        </r>
        <r>
          <rPr>
            <sz val="9"/>
            <color indexed="81"/>
            <rFont val="Tahoma"/>
            <family val="2"/>
          </rPr>
          <t xml:space="preserve">
Correção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Ana Rita P.F. Silva:</t>
        </r>
        <r>
          <rPr>
            <sz val="9"/>
            <color indexed="81"/>
            <rFont val="Tahoma"/>
            <family val="2"/>
          </rPr>
          <t xml:space="preserve">
Correção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
Correção</t>
        </r>
      </text>
    </comment>
    <comment ref="D17" authorId="0">
      <text>
        <r>
          <rPr>
            <b/>
            <sz val="9"/>
            <color indexed="81"/>
            <rFont val="Calibri"/>
            <family val="2"/>
            <scheme val="minor"/>
          </rPr>
          <t>Ana Rita P.F. Silva:</t>
        </r>
        <r>
          <rPr>
            <sz val="9"/>
            <color indexed="81"/>
            <rFont val="Calibri"/>
            <family val="2"/>
            <scheme val="minor"/>
          </rPr>
          <t xml:space="preserve">
A quantidade de rescisões é superior ao nº de cartas, dado que existem clientes que são rescindidos num mês mas  carta foi enviada no mês anterior.</t>
        </r>
      </text>
    </comment>
  </commentList>
</comments>
</file>

<file path=xl/sharedStrings.xml><?xml version="1.0" encoding="utf-8"?>
<sst xmlns="http://schemas.openxmlformats.org/spreadsheetml/2006/main" count="93" uniqueCount="48">
  <si>
    <t>Indicadores</t>
  </si>
  <si>
    <t>Avisos Corte Emitidos</t>
  </si>
  <si>
    <t>Nº avisos corte emitidos / Nº faturas emitidas</t>
  </si>
  <si>
    <t>Cortes Água emitidos</t>
  </si>
  <si>
    <t>Cortes Água emitidos / Nº avisos corte emitidos</t>
  </si>
  <si>
    <t>Cortes Água efectuados</t>
  </si>
  <si>
    <t>Cartas de Rescisão Emitidas</t>
  </si>
  <si>
    <t>Nº Rescisões por débito</t>
  </si>
  <si>
    <t>Nº Rescisões por débito / Cartas de Rescisão Emitidas</t>
  </si>
  <si>
    <t>Nº Acordos Pagamento</t>
  </si>
  <si>
    <t>Nº Desdobramentos faturas sem acordo</t>
  </si>
  <si>
    <t>Desdobramentos de faturas &lt; €40</t>
  </si>
  <si>
    <t>% Desdobramentos faturas &lt; €40 / Nº Desdobramentos faturas sem acordo</t>
  </si>
  <si>
    <t>Índice</t>
  </si>
  <si>
    <t xml:space="preserve"> </t>
  </si>
  <si>
    <t>Total</t>
  </si>
  <si>
    <r>
      <t xml:space="preserve">Cortes Água efetuados / Nº avisos corte emitidos </t>
    </r>
    <r>
      <rPr>
        <b/>
        <vertAlign val="superscript"/>
        <sz val="9"/>
        <color theme="1"/>
        <rFont val="Arial"/>
        <family val="2"/>
      </rPr>
      <t>(2)</t>
    </r>
  </si>
  <si>
    <r>
      <t>Nº Faturas Consumos Água</t>
    </r>
    <r>
      <rPr>
        <b/>
        <vertAlign val="superscript"/>
        <sz val="9"/>
        <color theme="1"/>
        <rFont val="Arial"/>
        <family val="2"/>
      </rPr>
      <t xml:space="preserve"> </t>
    </r>
  </si>
  <si>
    <t>1º trim. 2014</t>
  </si>
  <si>
    <t>2º trim. 2014</t>
  </si>
  <si>
    <t>3º trim. 2014</t>
  </si>
  <si>
    <t>4º trim. 2014</t>
  </si>
  <si>
    <t>Nº clientes com Tarifa Social da Água</t>
  </si>
  <si>
    <t>Nº Clientes com Tarifa Familiar da Água</t>
  </si>
  <si>
    <t>n.d</t>
  </si>
  <si>
    <r>
      <t xml:space="preserve">Cortes Água efetuados / Nº avisos corte emitidos </t>
    </r>
    <r>
      <rPr>
        <vertAlign val="superscript"/>
        <sz val="9"/>
        <color theme="1"/>
        <rFont val="Arial"/>
        <family val="2"/>
      </rPr>
      <t>(2)</t>
    </r>
  </si>
  <si>
    <r>
      <t>Nº Faturas Consumos Água</t>
    </r>
    <r>
      <rPr>
        <vertAlign val="superscript"/>
        <sz val="9"/>
        <color theme="1"/>
        <rFont val="Arial"/>
        <family val="2"/>
      </rPr>
      <t xml:space="preserve"> (1)</t>
    </r>
  </si>
  <si>
    <t xml:space="preserve">1º trim. </t>
  </si>
  <si>
    <t>2º trim.</t>
  </si>
  <si>
    <t xml:space="preserve">3º trim. </t>
  </si>
  <si>
    <t xml:space="preserve">4º trim. </t>
  </si>
  <si>
    <t>-</t>
  </si>
  <si>
    <t>Indicadores de consumo e cobrança 2008-2012</t>
  </si>
  <si>
    <t>Indicadores de consumo e cobrança 2013</t>
  </si>
  <si>
    <t>Indicadores de consumo e cobrança 2014</t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</si>
  <si>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De Maio de 2008 a Janeiro de 2011 a EPAL tinha fatura mensal. Em Fevereiro de 2011 passou a bimestral</t>
    </r>
  </si>
  <si>
    <r>
      <rPr>
        <vertAlign val="superscript"/>
        <sz val="8"/>
        <color theme="1"/>
        <rFont val="Arial"/>
        <family val="2"/>
      </rPr>
      <t>(2)</t>
    </r>
    <r>
      <rPr>
        <sz val="8"/>
        <color theme="1"/>
        <rFont val="Arial"/>
        <family val="2"/>
      </rPr>
      <t xml:space="preserve"> Este indicador tem implicita a taxa de realização de cortes que diminuiu em 2012 (maior dificuldade de acesso aos contadores)</t>
    </r>
  </si>
  <si>
    <t>INDICADORES DE CONSUMO E COBRANÇA 2014</t>
  </si>
  <si>
    <t>INDICADORES DE CONSUMO E COBRANÇA 2013</t>
  </si>
  <si>
    <t>INDICADORES DE CONSUMO E COBRANÇA 2008-2012</t>
  </si>
  <si>
    <t>INDICADORES DE CONSUMO E COBRANÇA - EPAL</t>
  </si>
  <si>
    <t>fonte: EPAL - Empresa Portuguesa das Águas Livres, SA</t>
  </si>
  <si>
    <t>Documento realizado pelo OLCPL</t>
  </si>
  <si>
    <t>CONCEITOS</t>
  </si>
  <si>
    <t>Tarifa Social da Água</t>
  </si>
  <si>
    <t>Tarifa Familiar da Água</t>
  </si>
  <si>
    <t>Podem aderir à Tarifa Social da Água, clientes cujo o rendimento bruto do agregado familiar é inferior a 75% do valor anual da retribuição mínima mensal garantida, os clientes têm redução do preço da água. (in EPAL)</t>
  </si>
  <si>
    <t>A Tarifa Familiar da Água é um tarifário especialmente destinado a agregados familiares com 5 ou mais pessoas, repartido por 3 escalões de consumo. Com esta tarifa pretende-se que os maiores consumos resultantes da dimensão do agregado familiar não sejam faturados aos escalões mais elevados. (in EPAL)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</si>
</sst>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0.0"/>
    <numFmt numFmtId="166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9"/>
      <color theme="3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u/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u/>
      <sz val="11"/>
      <color theme="1"/>
      <name val="Calibri"/>
      <family val="2"/>
      <scheme val="minor"/>
    </font>
    <font>
      <sz val="9"/>
      <color theme="3"/>
      <name val="Arial"/>
      <family val="2"/>
    </font>
    <font>
      <b/>
      <u/>
      <sz val="10"/>
      <color theme="4" tint="-0.249977111117893"/>
      <name val="Arial"/>
      <family val="2"/>
    </font>
    <font>
      <sz val="8"/>
      <color theme="1"/>
      <name val="Verdan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7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1" applyFont="0" applyFill="0" applyAlignment="0">
      <alignment horizontal="center"/>
    </xf>
    <xf numFmtId="165" fontId="6" fillId="0" borderId="0"/>
    <xf numFmtId="0" fontId="10" fillId="0" borderId="0" applyNumberFormat="0" applyFill="0" applyBorder="0" applyAlignment="0" applyProtection="0"/>
    <xf numFmtId="0" fontId="30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3" applyNumberFormat="0" applyBorder="0" applyProtection="0">
      <alignment horizontal="center"/>
    </xf>
    <xf numFmtId="0" fontId="35" fillId="0" borderId="3" applyNumberFormat="0" applyBorder="0" applyProtection="0">
      <alignment horizontal="center"/>
    </xf>
    <xf numFmtId="0" fontId="36" fillId="27" borderId="4" applyNumberFormat="0" applyAlignment="0" applyProtection="0"/>
    <xf numFmtId="0" fontId="37" fillId="28" borderId="5" applyNumberFormat="0" applyAlignment="0" applyProtection="0"/>
    <xf numFmtId="43" fontId="4" fillId="0" borderId="0" applyFont="0" applyFill="0" applyBorder="0" applyAlignment="0" applyProtection="0"/>
    <xf numFmtId="0" fontId="38" fillId="0" borderId="0" applyFill="0" applyBorder="0" applyProtection="0"/>
    <xf numFmtId="0" fontId="38" fillId="0" borderId="0" applyFill="0" applyBorder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14" borderId="4" applyNumberFormat="0" applyAlignment="0" applyProtection="0"/>
    <xf numFmtId="0" fontId="46" fillId="0" borderId="9" applyNumberFormat="0" applyFill="0" applyAlignment="0" applyProtection="0"/>
    <xf numFmtId="0" fontId="47" fillId="29" borderId="0" applyNumberFormat="0" applyBorder="0" applyAlignment="0" applyProtection="0"/>
    <xf numFmtId="0" fontId="4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30" borderId="10" applyNumberFormat="0" applyFont="0" applyAlignment="0" applyProtection="0"/>
    <xf numFmtId="0" fontId="48" fillId="27" borderId="11" applyNumberFormat="0" applyAlignment="0" applyProtection="0"/>
    <xf numFmtId="0" fontId="49" fillId="31" borderId="12">
      <alignment horizontal="center" vertical="top" wrapText="1"/>
    </xf>
    <xf numFmtId="0" fontId="49" fillId="32" borderId="12">
      <alignment horizontal="center" vertical="top" wrapText="1"/>
    </xf>
    <xf numFmtId="0" fontId="5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3" fontId="2" fillId="0" borderId="0" xfId="0" quotePrefix="1" applyNumberFormat="1" applyFont="1" applyFill="1" applyBorder="1"/>
    <xf numFmtId="0" fontId="3" fillId="0" borderId="0" xfId="0" applyFont="1"/>
    <xf numFmtId="164" fontId="0" fillId="0" borderId="0" xfId="1" applyNumberFormat="1" applyFont="1"/>
    <xf numFmtId="2" fontId="0" fillId="0" borderId="0" xfId="0" applyNumberFormat="1" applyFont="1"/>
    <xf numFmtId="0" fontId="4" fillId="0" borderId="0" xfId="0" applyFont="1"/>
    <xf numFmtId="0" fontId="8" fillId="0" borderId="0" xfId="0" applyFont="1"/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3" fontId="0" fillId="0" borderId="0" xfId="1" applyNumberFormat="1" applyFont="1"/>
    <xf numFmtId="3" fontId="0" fillId="0" borderId="0" xfId="0" applyNumberFormat="1" applyFont="1"/>
    <xf numFmtId="0" fontId="14" fillId="0" borderId="0" xfId="0" applyFont="1" applyBorder="1"/>
    <xf numFmtId="0" fontId="14" fillId="0" borderId="0" xfId="0" applyFont="1" applyFill="1" applyBorder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164" fontId="13" fillId="2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164" fontId="21" fillId="4" borderId="0" xfId="1" applyNumberFormat="1" applyFont="1" applyFill="1" applyBorder="1"/>
    <xf numFmtId="164" fontId="21" fillId="4" borderId="0" xfId="1" applyNumberFormat="1" applyFont="1" applyFill="1" applyBorder="1" applyAlignment="1">
      <alignment horizontal="right"/>
    </xf>
    <xf numFmtId="0" fontId="23" fillId="0" borderId="0" xfId="0" applyFont="1"/>
    <xf numFmtId="3" fontId="13" fillId="4" borderId="0" xfId="0" applyNumberFormat="1" applyFont="1" applyFill="1" applyBorder="1" applyAlignment="1">
      <alignment horizontal="right"/>
    </xf>
    <xf numFmtId="9" fontId="13" fillId="4" borderId="0" xfId="1" applyFont="1" applyFill="1" applyBorder="1"/>
    <xf numFmtId="0" fontId="7" fillId="3" borderId="0" xfId="0" applyFont="1" applyFill="1"/>
    <xf numFmtId="0" fontId="9" fillId="5" borderId="0" xfId="0" applyFont="1" applyFill="1" applyAlignment="1">
      <alignment horizontal="center"/>
    </xf>
    <xf numFmtId="0" fontId="27" fillId="0" borderId="0" xfId="0" applyFont="1"/>
    <xf numFmtId="0" fontId="25" fillId="3" borderId="0" xfId="5" applyFont="1" applyFill="1" applyAlignment="1">
      <alignment horizontal="left" wrapText="1"/>
    </xf>
    <xf numFmtId="0" fontId="4" fillId="3" borderId="0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0" fillId="3" borderId="0" xfId="0" applyFill="1" applyBorder="1"/>
    <xf numFmtId="0" fontId="8" fillId="3" borderId="0" xfId="0" applyFont="1" applyFill="1" applyBorder="1" applyAlignment="1">
      <alignment horizontal="centerContinuous" wrapText="1"/>
    </xf>
    <xf numFmtId="0" fontId="28" fillId="3" borderId="0" xfId="0" applyFont="1" applyFill="1"/>
    <xf numFmtId="0" fontId="28" fillId="3" borderId="0" xfId="0" applyFont="1" applyFill="1" applyBorder="1" applyAlignment="1">
      <alignment horizontal="left"/>
    </xf>
    <xf numFmtId="0" fontId="11" fillId="7" borderId="2" xfId="0" applyFont="1" applyFill="1" applyBorder="1"/>
    <xf numFmtId="0" fontId="12" fillId="7" borderId="2" xfId="0" applyFont="1" applyFill="1" applyBorder="1"/>
    <xf numFmtId="0" fontId="12" fillId="5" borderId="0" xfId="0" applyFont="1" applyFill="1"/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29" fillId="0" borderId="0" xfId="0" applyFont="1"/>
    <xf numFmtId="9" fontId="0" fillId="0" borderId="0" xfId="1" applyFont="1"/>
    <xf numFmtId="0" fontId="30" fillId="0" borderId="0" xfId="6"/>
    <xf numFmtId="0" fontId="13" fillId="3" borderId="0" xfId="6" applyFont="1" applyFill="1"/>
    <xf numFmtId="0" fontId="13" fillId="0" borderId="0" xfId="6" applyFont="1"/>
    <xf numFmtId="0" fontId="14" fillId="3" borderId="0" xfId="6" applyFont="1" applyFill="1"/>
    <xf numFmtId="0" fontId="13" fillId="3" borderId="0" xfId="6" applyFont="1" applyFill="1" applyAlignment="1"/>
    <xf numFmtId="0" fontId="25" fillId="3" borderId="0" xfId="0" applyFont="1" applyFill="1"/>
    <xf numFmtId="0" fontId="14" fillId="3" borderId="0" xfId="6" applyFont="1" applyFill="1" applyBorder="1" applyAlignment="1">
      <alignment vertical="center"/>
    </xf>
    <xf numFmtId="0" fontId="13" fillId="3" borderId="0" xfId="6" applyFont="1" applyFill="1" applyAlignment="1">
      <alignment wrapText="1"/>
    </xf>
    <xf numFmtId="0" fontId="26" fillId="8" borderId="0" xfId="0" applyFont="1" applyFill="1" applyBorder="1" applyAlignment="1">
      <alignment horizontal="left" vertical="center"/>
    </xf>
    <xf numFmtId="0" fontId="13" fillId="0" borderId="0" xfId="6" applyFont="1" applyAlignment="1">
      <alignment horizontal="justify" vertical="center"/>
    </xf>
    <xf numFmtId="0" fontId="13" fillId="3" borderId="0" xfId="6" applyFont="1" applyFill="1" applyAlignment="1">
      <alignment horizontal="justify" vertical="center" wrapText="1"/>
    </xf>
    <xf numFmtId="0" fontId="13" fillId="3" borderId="0" xfId="6" applyFont="1" applyFill="1" applyAlignment="1">
      <alignment vertical="center"/>
    </xf>
  </cellXfs>
  <cellStyles count="72">
    <cellStyle name="%" xfId="7"/>
    <cellStyle name="% 2" xfId="8"/>
    <cellStyle name="%_II_01_01c_09" xfId="9"/>
    <cellStyle name="%_II_01_03c_09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BECALHO" xfId="36"/>
    <cellStyle name="CABECALHO 2" xfId="37"/>
    <cellStyle name="Calculation" xfId="38"/>
    <cellStyle name="Check Cell" xfId="39"/>
    <cellStyle name="Comma_Sheet1" xfId="40"/>
    <cellStyle name="DADOS" xfId="41"/>
    <cellStyle name="DADOS 2" xfId="42"/>
    <cellStyle name="Estilo 1" xfId="3"/>
    <cellStyle name="Excel Built-in Normal" xfId="4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iperligação" xfId="5" builtinId="8"/>
    <cellStyle name="Hiperligação 2" xfId="49"/>
    <cellStyle name="Hiperligação 3" xfId="50"/>
    <cellStyle name="Input" xfId="51"/>
    <cellStyle name="Linked Cell" xfId="52"/>
    <cellStyle name="Neutral" xfId="53"/>
    <cellStyle name="Normal" xfId="0" builtinId="0"/>
    <cellStyle name="Normal 2" xfId="2"/>
    <cellStyle name="Normal 2 2" xfId="54"/>
    <cellStyle name="Normal 2 3" xfId="55"/>
    <cellStyle name="Normal 2_CP _Rede NACIONAL_20140106" xfId="56"/>
    <cellStyle name="Normal 3" xfId="57"/>
    <cellStyle name="Normal 3 2" xfId="58"/>
    <cellStyle name="Normal 3 5" xfId="59"/>
    <cellStyle name="Normal 4" xfId="60"/>
    <cellStyle name="Normal 4 2" xfId="61"/>
    <cellStyle name="Normal 5" xfId="62"/>
    <cellStyle name="Normal 6" xfId="63"/>
    <cellStyle name="Normal 6 2" xfId="64"/>
    <cellStyle name="Normal 7" xfId="6"/>
    <cellStyle name="Note" xfId="65"/>
    <cellStyle name="Output" xfId="66"/>
    <cellStyle name="Percentagem" xfId="1" builtinId="5"/>
    <cellStyle name="TableEvenlineData" xfId="67"/>
    <cellStyle name="TableOddlineData" xfId="68"/>
    <cellStyle name="Title" xfId="69"/>
    <cellStyle name="Vírgula 2" xfId="70"/>
    <cellStyle name="Warning Text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1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15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15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B1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152399</xdr:rowOff>
    </xdr:from>
    <xdr:to>
      <xdr:col>2</xdr:col>
      <xdr:colOff>361949</xdr:colOff>
      <xdr:row>5</xdr:row>
      <xdr:rowOff>151074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4" y="342899"/>
          <a:ext cx="923925" cy="76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9525</xdr:rowOff>
    </xdr:from>
    <xdr:to>
      <xdr:col>1</xdr:col>
      <xdr:colOff>561300</xdr:colOff>
      <xdr:row>3</xdr:row>
      <xdr:rowOff>38099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95250" y="161925"/>
          <a:ext cx="1075650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161925</xdr:rowOff>
    </xdr:from>
    <xdr:to>
      <xdr:col>1</xdr:col>
      <xdr:colOff>551775</xdr:colOff>
      <xdr:row>2</xdr:row>
      <xdr:rowOff>114299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5725" y="161925"/>
          <a:ext cx="1075650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161925</xdr:rowOff>
    </xdr:from>
    <xdr:to>
      <xdr:col>1</xdr:col>
      <xdr:colOff>551775</xdr:colOff>
      <xdr:row>2</xdr:row>
      <xdr:rowOff>114299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5725" y="161925"/>
          <a:ext cx="1075650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161925</xdr:rowOff>
    </xdr:from>
    <xdr:to>
      <xdr:col>1</xdr:col>
      <xdr:colOff>551775</xdr:colOff>
      <xdr:row>2</xdr:row>
      <xdr:rowOff>114299</xdr:rowOff>
    </xdr:to>
    <xdr:sp macro="" textlink=""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85725" y="161925"/>
          <a:ext cx="1075650" cy="333374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workbookViewId="0">
      <selection activeCell="C22" sqref="C22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x14ac:dyDescent="0.25">
      <c r="A7" s="6"/>
      <c r="B7" s="29" t="s">
        <v>40</v>
      </c>
      <c r="C7" s="29"/>
      <c r="D7" s="29"/>
      <c r="E7" s="29"/>
      <c r="F7" s="29"/>
      <c r="G7" s="29"/>
      <c r="H7" s="29"/>
      <c r="I7" s="29"/>
      <c r="J7" s="6"/>
      <c r="K7" s="6"/>
      <c r="L7" s="6"/>
      <c r="M7" s="6"/>
      <c r="N7" s="6"/>
      <c r="O7" s="6"/>
      <c r="P7" s="6"/>
    </row>
    <row r="8" spans="1:17" ht="3" customHeight="1" x14ac:dyDescent="0.25">
      <c r="A8" s="6"/>
      <c r="J8" s="6"/>
      <c r="K8" s="6"/>
      <c r="L8" s="6"/>
      <c r="M8" s="6"/>
      <c r="N8" s="6"/>
      <c r="O8" s="6"/>
      <c r="P8" s="6"/>
    </row>
    <row r="9" spans="1:17" x14ac:dyDescent="0.25">
      <c r="A9" s="6"/>
      <c r="B9" s="37" t="s">
        <v>42</v>
      </c>
      <c r="C9" s="37"/>
      <c r="D9" s="37"/>
      <c r="E9" s="37"/>
      <c r="F9" s="37"/>
      <c r="G9" s="37"/>
      <c r="H9" s="37"/>
      <c r="I9" s="37"/>
      <c r="J9" s="28"/>
      <c r="K9" s="6"/>
      <c r="M9" s="7"/>
    </row>
    <row r="10" spans="1:17" x14ac:dyDescent="0.25">
      <c r="B10" s="36" t="s">
        <v>41</v>
      </c>
      <c r="C10" s="6"/>
      <c r="D10" s="6"/>
      <c r="E10" s="6"/>
      <c r="F10" s="6"/>
      <c r="G10" s="6"/>
      <c r="H10" s="6"/>
      <c r="I10" s="6"/>
      <c r="J10" s="6"/>
      <c r="K10" s="6"/>
      <c r="M10" s="7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7" x14ac:dyDescent="0.25">
      <c r="A12" s="6"/>
      <c r="B12" s="43" t="s">
        <v>13</v>
      </c>
      <c r="G12" s="6"/>
      <c r="H12" s="6"/>
      <c r="I12" s="6"/>
      <c r="J12" s="6"/>
      <c r="K12" s="6"/>
      <c r="M12" s="7"/>
      <c r="N12" s="6"/>
    </row>
    <row r="13" spans="1:17" x14ac:dyDescent="0.25">
      <c r="A13" s="6"/>
      <c r="B13" s="30"/>
      <c r="C13" s="30"/>
      <c r="D13" s="30"/>
      <c r="E13" s="30"/>
      <c r="F13" s="30"/>
      <c r="G13" s="6"/>
      <c r="H13" s="6"/>
      <c r="I13" s="6"/>
      <c r="J13" s="6"/>
      <c r="K13" s="6"/>
      <c r="M13" s="7"/>
    </row>
    <row r="14" spans="1:17" ht="15.75" customHeight="1" x14ac:dyDescent="0.25">
      <c r="A14" s="6"/>
      <c r="B14" s="31" t="s">
        <v>32</v>
      </c>
      <c r="C14" s="31"/>
      <c r="D14" s="31"/>
      <c r="E14" s="31"/>
      <c r="F14" s="31"/>
      <c r="G14" s="6"/>
      <c r="H14" s="6"/>
    </row>
    <row r="15" spans="1:17" x14ac:dyDescent="0.25">
      <c r="A15" s="6"/>
      <c r="B15" s="31" t="s">
        <v>33</v>
      </c>
      <c r="C15" s="31"/>
      <c r="D15" s="31"/>
      <c r="E15" s="31"/>
      <c r="F15" s="31"/>
      <c r="H15" s="6"/>
      <c r="K15" s="32"/>
      <c r="L15" s="32"/>
      <c r="M15" s="32"/>
      <c r="N15" s="32"/>
      <c r="O15" s="32"/>
      <c r="P15" s="32"/>
      <c r="Q15" s="34"/>
    </row>
    <row r="16" spans="1:17" x14ac:dyDescent="0.25">
      <c r="A16" s="6"/>
      <c r="B16" s="31" t="s">
        <v>34</v>
      </c>
      <c r="C16" s="31"/>
      <c r="D16" s="31"/>
      <c r="E16" s="31"/>
      <c r="F16" s="31"/>
      <c r="H16" s="6"/>
      <c r="K16" s="32"/>
      <c r="L16" s="32"/>
      <c r="M16" s="32"/>
      <c r="N16" s="32"/>
      <c r="O16" s="32"/>
      <c r="P16" s="32"/>
      <c r="Q16" s="34"/>
    </row>
    <row r="17" spans="1:17" x14ac:dyDescent="0.25">
      <c r="A17" s="6"/>
      <c r="B17" s="6"/>
      <c r="H17" s="6"/>
      <c r="K17" s="32"/>
      <c r="L17" s="33"/>
      <c r="M17" s="33"/>
      <c r="N17" s="33"/>
      <c r="O17" s="33"/>
      <c r="P17" s="33"/>
      <c r="Q17" s="34"/>
    </row>
    <row r="18" spans="1:17" x14ac:dyDescent="0.25">
      <c r="A18" s="6"/>
      <c r="B18" s="6"/>
      <c r="H18" s="6"/>
      <c r="K18" s="35"/>
      <c r="L18" s="32"/>
      <c r="M18" s="32"/>
      <c r="N18" s="32"/>
      <c r="O18" s="32"/>
      <c r="P18" s="32"/>
      <c r="Q18" s="34"/>
    </row>
    <row r="19" spans="1:17" x14ac:dyDescent="0.25">
      <c r="A19" s="6"/>
      <c r="B19" s="6"/>
      <c r="H19" s="6"/>
      <c r="K19" s="33"/>
      <c r="L19" s="33"/>
      <c r="M19" s="33"/>
      <c r="N19" s="33"/>
      <c r="O19" s="33"/>
      <c r="P19" s="33"/>
      <c r="Q19" s="34"/>
    </row>
    <row r="20" spans="1:17" s="12" customFormat="1" x14ac:dyDescent="0.25">
      <c r="A20" s="6"/>
      <c r="B20" s="6"/>
      <c r="H20" s="11"/>
      <c r="K20" s="32"/>
      <c r="L20" s="32"/>
      <c r="M20" s="32"/>
      <c r="N20" s="32"/>
      <c r="O20" s="32"/>
      <c r="P20" s="32"/>
      <c r="Q20" s="34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O21" s="6"/>
      <c r="P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O22" s="6"/>
      <c r="P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O23" s="6"/>
      <c r="P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O24" s="6"/>
      <c r="P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O25" s="6"/>
      <c r="P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K26" s="6"/>
      <c r="L26" s="6"/>
      <c r="M26" s="6"/>
      <c r="N26" s="6"/>
      <c r="O26" s="6"/>
      <c r="P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C34" s="6"/>
      <c r="D34" s="6"/>
      <c r="E34" s="6"/>
      <c r="F34" s="6"/>
    </row>
  </sheetData>
  <mergeCells count="5">
    <mergeCell ref="B16:F16"/>
    <mergeCell ref="B15:F15"/>
    <mergeCell ref="B14:F14"/>
    <mergeCell ref="B7:I7"/>
    <mergeCell ref="B9:I9"/>
  </mergeCells>
  <hyperlinks>
    <hyperlink ref="C21:E21" location="'Titulares - Estado civil'!A1" display="Titulares - Estado civil"/>
    <hyperlink ref="B16:D16" location="'Indicadores Cobrança'!A1" display="Indicadores de cobrança"/>
    <hyperlink ref="B16" location="'Indicadores Cobrança'!A1" display="Indicadores de cobrança 2008-2012"/>
    <hyperlink ref="B15:D15" location="'Indicadores Cobrança'!A1" display="Indicadores de cobrança"/>
    <hyperlink ref="B15" location="'Indicadores Cobrança'!A1" display="Indicadores de cobrança 2008-2012"/>
    <hyperlink ref="B14:D14" location="'Indicadores Cobrança'!A1" display="Indicadores de cobrança"/>
    <hyperlink ref="B14" location="'Indicadores Cobrança'!A1" display="Indicadores de cobrança 2008-2012"/>
    <hyperlink ref="B14:F14" location="'ICC__2008-2012'!A1" display="Indicadores de consumo e cobrança 2008-2012"/>
    <hyperlink ref="B15:F15" location="ICC_2013!A1" display="Indicadores de consumo e cobrança 2013"/>
    <hyperlink ref="B16:F16" location="ICC_2014!A1" display="Indicadores de consumo e cobrança 2014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>
      <selection activeCell="B17" sqref="B17"/>
    </sheetView>
  </sheetViews>
  <sheetFormatPr defaultRowHeight="12" x14ac:dyDescent="0.2"/>
  <cols>
    <col min="1" max="1" width="9.140625" style="45"/>
    <col min="2" max="2" width="45.7109375" style="46" customWidth="1"/>
    <col min="3" max="3" width="115" style="49" customWidth="1"/>
    <col min="4" max="16384" width="9.140625" style="45"/>
  </cols>
  <sheetData>
    <row r="1" spans="2:3" x14ac:dyDescent="0.2">
      <c r="C1" s="47"/>
    </row>
    <row r="2" spans="2:3" x14ac:dyDescent="0.2">
      <c r="B2" s="48"/>
    </row>
    <row r="3" spans="2:3" x14ac:dyDescent="0.2">
      <c r="B3" s="48"/>
    </row>
    <row r="4" spans="2:3" x14ac:dyDescent="0.2">
      <c r="B4" s="48"/>
    </row>
    <row r="5" spans="2:3" x14ac:dyDescent="0.2">
      <c r="B5" s="48"/>
    </row>
    <row r="6" spans="2:3" x14ac:dyDescent="0.2">
      <c r="B6" s="50" t="s">
        <v>43</v>
      </c>
    </row>
    <row r="7" spans="2:3" x14ac:dyDescent="0.2">
      <c r="B7" s="45"/>
    </row>
    <row r="8" spans="2:3" x14ac:dyDescent="0.2">
      <c r="B8" s="51"/>
      <c r="C8" s="52"/>
    </row>
    <row r="9" spans="2:3" ht="35.25" customHeight="1" x14ac:dyDescent="0.15">
      <c r="B9" s="53" t="s">
        <v>44</v>
      </c>
      <c r="C9" s="54" t="s">
        <v>46</v>
      </c>
    </row>
    <row r="10" spans="2:3" x14ac:dyDescent="0.15">
      <c r="B10" s="51"/>
      <c r="C10" s="55"/>
    </row>
    <row r="11" spans="2:3" ht="35.25" customHeight="1" x14ac:dyDescent="0.15">
      <c r="B11" s="53" t="s">
        <v>45</v>
      </c>
      <c r="C11" s="54" t="s">
        <v>47</v>
      </c>
    </row>
    <row r="12" spans="2:3" x14ac:dyDescent="0.15">
      <c r="B12" s="51"/>
      <c r="C12" s="55"/>
    </row>
    <row r="13" spans="2:3" x14ac:dyDescent="0.15">
      <c r="B13" s="51"/>
      <c r="C13" s="55"/>
    </row>
    <row r="14" spans="2:3" x14ac:dyDescent="0.15">
      <c r="B14" s="51"/>
      <c r="C14" s="55"/>
    </row>
    <row r="15" spans="2:3" x14ac:dyDescent="0.15">
      <c r="B15" s="51"/>
      <c r="C15" s="56"/>
    </row>
    <row r="16" spans="2:3" x14ac:dyDescent="0.15">
      <c r="B16" s="51"/>
      <c r="C16" s="56"/>
    </row>
    <row r="17" spans="1:2" x14ac:dyDescent="0.2">
      <c r="B17" s="51"/>
    </row>
    <row r="18" spans="1:2" s="49" customFormat="1" x14ac:dyDescent="0.2">
      <c r="A18" s="45"/>
      <c r="B18" s="51"/>
    </row>
    <row r="19" spans="1:2" s="49" customFormat="1" x14ac:dyDescent="0.2">
      <c r="A19" s="45"/>
      <c r="B19" s="51"/>
    </row>
    <row r="20" spans="1:2" s="49" customFormat="1" x14ac:dyDescent="0.2">
      <c r="A20" s="45"/>
      <c r="B20" s="51"/>
    </row>
    <row r="21" spans="1:2" s="49" customFormat="1" x14ac:dyDescent="0.2">
      <c r="A21" s="45"/>
      <c r="B21" s="5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showGridLines="0" workbookViewId="0">
      <selection activeCell="J11" sqref="J11"/>
    </sheetView>
  </sheetViews>
  <sheetFormatPr defaultRowHeight="15" x14ac:dyDescent="0.25"/>
  <cols>
    <col min="1" max="1" width="9.140625" style="1"/>
    <col min="2" max="2" width="61" style="1" customWidth="1"/>
    <col min="3" max="4" width="11.5703125" style="1" customWidth="1"/>
    <col min="5" max="5" width="12.5703125" style="1" bestFit="1" customWidth="1"/>
    <col min="6" max="7" width="10.7109375" style="1" customWidth="1"/>
    <col min="8" max="12" width="9.5703125" style="1" bestFit="1" customWidth="1"/>
    <col min="13" max="16384" width="9.140625" style="1"/>
  </cols>
  <sheetData>
    <row r="3" spans="2:12" x14ac:dyDescent="0.25">
      <c r="B3" s="1" t="s">
        <v>14</v>
      </c>
    </row>
    <row r="5" spans="2:12" x14ac:dyDescent="0.25">
      <c r="B5" s="38" t="s">
        <v>39</v>
      </c>
      <c r="C5" s="39"/>
      <c r="D5" s="40"/>
      <c r="E5" s="38"/>
      <c r="F5" s="39"/>
      <c r="G5" s="40"/>
    </row>
    <row r="7" spans="2:12" ht="15" customHeight="1" x14ac:dyDescent="0.25">
      <c r="B7" s="41" t="s">
        <v>0</v>
      </c>
      <c r="C7" s="42">
        <v>2008</v>
      </c>
      <c r="D7" s="42">
        <v>2009</v>
      </c>
      <c r="E7" s="42">
        <v>2010</v>
      </c>
      <c r="F7" s="42">
        <v>2011</v>
      </c>
      <c r="G7" s="42">
        <v>2012</v>
      </c>
    </row>
    <row r="8" spans="2:12" x14ac:dyDescent="0.25">
      <c r="B8" s="15" t="s">
        <v>26</v>
      </c>
      <c r="C8" s="22">
        <v>3503672</v>
      </c>
      <c r="D8" s="22">
        <v>4170794</v>
      </c>
      <c r="E8" s="22">
        <v>4191002</v>
      </c>
      <c r="F8" s="22">
        <v>2519442</v>
      </c>
      <c r="G8" s="22">
        <v>2410551</v>
      </c>
      <c r="H8" s="2"/>
    </row>
    <row r="9" spans="2:12" x14ac:dyDescent="0.25">
      <c r="B9" s="16" t="s">
        <v>1</v>
      </c>
      <c r="C9" s="22">
        <f>71393+129</f>
        <v>71522</v>
      </c>
      <c r="D9" s="22">
        <f>106898+341</f>
        <v>107239</v>
      </c>
      <c r="E9" s="22">
        <v>109812</v>
      </c>
      <c r="F9" s="22">
        <v>69653</v>
      </c>
      <c r="G9" s="22">
        <v>70029</v>
      </c>
    </row>
    <row r="10" spans="2:12" x14ac:dyDescent="0.25">
      <c r="B10" s="17" t="s">
        <v>2</v>
      </c>
      <c r="C10" s="23">
        <f>+C9/C8</f>
        <v>2.0413440527537966E-2</v>
      </c>
      <c r="D10" s="23">
        <f>+D9/D8</f>
        <v>2.571189082942001E-2</v>
      </c>
      <c r="E10" s="23">
        <f>+E9/E8</f>
        <v>2.6201848627130219E-2</v>
      </c>
      <c r="F10" s="23">
        <f>+F9/F8</f>
        <v>2.764620102387751E-2</v>
      </c>
      <c r="G10" s="23">
        <f>+G9/G8</f>
        <v>2.9051034390062687E-2</v>
      </c>
    </row>
    <row r="11" spans="2:12" x14ac:dyDescent="0.25">
      <c r="B11" s="16" t="s">
        <v>3</v>
      </c>
      <c r="C11" s="20">
        <v>14646</v>
      </c>
      <c r="D11" s="22">
        <v>18010</v>
      </c>
      <c r="E11" s="22">
        <v>14778</v>
      </c>
      <c r="F11" s="22">
        <v>12369</v>
      </c>
      <c r="G11" s="20">
        <v>11385</v>
      </c>
    </row>
    <row r="12" spans="2:12" x14ac:dyDescent="0.25">
      <c r="B12" s="17" t="s">
        <v>4</v>
      </c>
      <c r="C12" s="23">
        <f>+C11/C9</f>
        <v>0.20477615279214786</v>
      </c>
      <c r="D12" s="23">
        <f>+D11/D9</f>
        <v>0.16794263281082442</v>
      </c>
      <c r="E12" s="23">
        <f>+E11/E9</f>
        <v>0.13457545623429135</v>
      </c>
      <c r="F12" s="23">
        <f>+F11/F9</f>
        <v>0.17758029087045785</v>
      </c>
      <c r="G12" s="23">
        <f>+G11/G9</f>
        <v>0.16257550443387739</v>
      </c>
    </row>
    <row r="13" spans="2:12" x14ac:dyDescent="0.25">
      <c r="B13" s="16" t="s">
        <v>5</v>
      </c>
      <c r="C13" s="22">
        <v>10666</v>
      </c>
      <c r="D13" s="22">
        <v>13393</v>
      </c>
      <c r="E13" s="22">
        <v>11227</v>
      </c>
      <c r="F13" s="22">
        <v>10140</v>
      </c>
      <c r="G13" s="22">
        <v>8228</v>
      </c>
    </row>
    <row r="14" spans="2:12" x14ac:dyDescent="0.25">
      <c r="B14" s="17" t="s">
        <v>25</v>
      </c>
      <c r="C14" s="23">
        <f>+C13/C9</f>
        <v>0.14912893934733368</v>
      </c>
      <c r="D14" s="23">
        <f>+D13/D9</f>
        <v>0.12488926603194733</v>
      </c>
      <c r="E14" s="23">
        <f>+E13/E9</f>
        <v>0.10223837103413105</v>
      </c>
      <c r="F14" s="23">
        <f>+F13/F9</f>
        <v>0.14557879775458343</v>
      </c>
      <c r="G14" s="23">
        <f>+G13/G9</f>
        <v>0.11749418098216453</v>
      </c>
      <c r="H14" s="2"/>
    </row>
    <row r="15" spans="2:12" x14ac:dyDescent="0.25">
      <c r="B15" s="16" t="s">
        <v>6</v>
      </c>
      <c r="C15" s="22">
        <v>5382</v>
      </c>
      <c r="D15" s="22">
        <v>5506</v>
      </c>
      <c r="E15" s="22">
        <v>4949</v>
      </c>
      <c r="F15" s="22">
        <v>4888</v>
      </c>
      <c r="G15" s="22">
        <v>5411</v>
      </c>
      <c r="H15" s="5"/>
      <c r="I15" s="5"/>
      <c r="J15" s="5"/>
      <c r="K15" s="5"/>
      <c r="L15" s="5"/>
    </row>
    <row r="16" spans="2:12" x14ac:dyDescent="0.25">
      <c r="B16" s="16" t="s">
        <v>7</v>
      </c>
      <c r="C16" s="21" t="s">
        <v>24</v>
      </c>
      <c r="D16" s="21" t="s">
        <v>24</v>
      </c>
      <c r="E16" s="22">
        <v>4112</v>
      </c>
      <c r="F16" s="22">
        <v>4147</v>
      </c>
      <c r="G16" s="22">
        <v>4628</v>
      </c>
    </row>
    <row r="17" spans="2:7" x14ac:dyDescent="0.25">
      <c r="B17" s="17" t="s">
        <v>8</v>
      </c>
      <c r="C17" s="24" t="s">
        <v>24</v>
      </c>
      <c r="D17" s="24" t="s">
        <v>24</v>
      </c>
      <c r="E17" s="23">
        <f>+E16/E15</f>
        <v>0.83087492422711662</v>
      </c>
      <c r="F17" s="23">
        <f>+F16/F15</f>
        <v>0.84840425531914898</v>
      </c>
      <c r="G17" s="23">
        <f>+G16/G15</f>
        <v>0.85529476991313991</v>
      </c>
    </row>
    <row r="18" spans="2:7" x14ac:dyDescent="0.25">
      <c r="B18" s="16" t="s">
        <v>9</v>
      </c>
      <c r="C18" s="22">
        <v>66</v>
      </c>
      <c r="D18" s="22">
        <v>573</v>
      </c>
      <c r="E18" s="22">
        <v>301</v>
      </c>
      <c r="F18" s="22">
        <v>393</v>
      </c>
      <c r="G18" s="22">
        <v>411</v>
      </c>
    </row>
    <row r="19" spans="2:7" x14ac:dyDescent="0.25">
      <c r="B19" s="16" t="s">
        <v>10</v>
      </c>
      <c r="C19" s="21" t="s">
        <v>24</v>
      </c>
      <c r="D19" s="21" t="s">
        <v>24</v>
      </c>
      <c r="E19" s="20">
        <v>341</v>
      </c>
      <c r="F19" s="20">
        <v>415</v>
      </c>
      <c r="G19" s="20">
        <v>500</v>
      </c>
    </row>
    <row r="20" spans="2:7" x14ac:dyDescent="0.25">
      <c r="B20" s="16" t="s">
        <v>11</v>
      </c>
      <c r="C20" s="21" t="s">
        <v>24</v>
      </c>
      <c r="D20" s="21" t="s">
        <v>24</v>
      </c>
      <c r="E20" s="20">
        <v>25</v>
      </c>
      <c r="F20" s="20">
        <v>69</v>
      </c>
      <c r="G20" s="20">
        <v>94</v>
      </c>
    </row>
    <row r="21" spans="2:7" ht="24.75" x14ac:dyDescent="0.25">
      <c r="B21" s="18" t="s">
        <v>12</v>
      </c>
      <c r="C21" s="26" t="s">
        <v>24</v>
      </c>
      <c r="D21" s="26" t="s">
        <v>24</v>
      </c>
      <c r="E21" s="27">
        <f>+E20/E19</f>
        <v>7.331378299120235E-2</v>
      </c>
      <c r="F21" s="27">
        <f>+F20/F19</f>
        <v>0.16626506024096385</v>
      </c>
      <c r="G21" s="27">
        <f>+G20/G19</f>
        <v>0.188</v>
      </c>
    </row>
    <row r="23" spans="2:7" x14ac:dyDescent="0.25">
      <c r="B23" s="25" t="s">
        <v>35</v>
      </c>
      <c r="C23" s="3"/>
      <c r="D23" s="3"/>
      <c r="E23" s="4"/>
      <c r="F23" s="4"/>
      <c r="G23" s="4"/>
    </row>
    <row r="24" spans="2:7" x14ac:dyDescent="0.25">
      <c r="B24" s="25" t="s">
        <v>36</v>
      </c>
      <c r="C24" s="3"/>
      <c r="D24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showGridLines="0" topLeftCell="A2" workbookViewId="0">
      <selection activeCell="F24" sqref="F24"/>
    </sheetView>
  </sheetViews>
  <sheetFormatPr defaultRowHeight="15" x14ac:dyDescent="0.25"/>
  <cols>
    <col min="1" max="1" width="9.140625" style="1"/>
    <col min="2" max="2" width="61" style="1" customWidth="1"/>
    <col min="3" max="4" width="11.5703125" style="1" customWidth="1"/>
    <col min="5" max="5" width="12.5703125" style="1" bestFit="1" customWidth="1"/>
    <col min="6" max="7" width="10.7109375" style="1" customWidth="1"/>
    <col min="8" max="12" width="9.5703125" style="1" bestFit="1" customWidth="1"/>
    <col min="13" max="16384" width="9.140625" style="1"/>
  </cols>
  <sheetData>
    <row r="3" spans="2:12" x14ac:dyDescent="0.25">
      <c r="B3" s="1" t="s">
        <v>14</v>
      </c>
    </row>
    <row r="5" spans="2:12" x14ac:dyDescent="0.25">
      <c r="B5" s="38" t="s">
        <v>38</v>
      </c>
      <c r="C5" s="39"/>
      <c r="D5" s="40"/>
      <c r="E5" s="38"/>
      <c r="F5" s="39"/>
      <c r="G5" s="40"/>
    </row>
    <row r="7" spans="2:12" ht="15" customHeight="1" x14ac:dyDescent="0.25">
      <c r="B7" s="41" t="s">
        <v>0</v>
      </c>
      <c r="C7" s="42" t="s">
        <v>27</v>
      </c>
      <c r="D7" s="42" t="s">
        <v>28</v>
      </c>
      <c r="E7" s="42" t="s">
        <v>29</v>
      </c>
      <c r="F7" s="42" t="s">
        <v>30</v>
      </c>
      <c r="G7" s="42" t="s">
        <v>15</v>
      </c>
    </row>
    <row r="8" spans="2:12" x14ac:dyDescent="0.25">
      <c r="B8" s="15" t="s">
        <v>17</v>
      </c>
      <c r="C8" s="8">
        <v>614421</v>
      </c>
      <c r="D8" s="8">
        <v>616645</v>
      </c>
      <c r="E8" s="8">
        <v>617030</v>
      </c>
      <c r="F8" s="8">
        <v>621003</v>
      </c>
      <c r="G8" s="8">
        <f>+C8+D8+E8+F8</f>
        <v>2469099</v>
      </c>
      <c r="H8" s="2"/>
    </row>
    <row r="9" spans="2:12" x14ac:dyDescent="0.25">
      <c r="B9" s="16" t="s">
        <v>1</v>
      </c>
      <c r="C9" s="8">
        <v>18704</v>
      </c>
      <c r="D9" s="8">
        <v>19117</v>
      </c>
      <c r="E9" s="8">
        <v>19291</v>
      </c>
      <c r="F9" s="8">
        <v>18957</v>
      </c>
      <c r="G9" s="8">
        <f>+C9+D9+E9+F9</f>
        <v>76069</v>
      </c>
      <c r="H9" s="13"/>
    </row>
    <row r="10" spans="2:12" x14ac:dyDescent="0.25">
      <c r="B10" s="17" t="s">
        <v>2</v>
      </c>
      <c r="C10" s="10">
        <f>+C9/C8</f>
        <v>3.0441667846639358E-2</v>
      </c>
      <c r="D10" s="10">
        <f>+D9/D8</f>
        <v>3.1001629786992516E-2</v>
      </c>
      <c r="E10" s="10">
        <f>+E9/E8</f>
        <v>3.1264282125666502E-2</v>
      </c>
      <c r="F10" s="10">
        <f>+F9/F8</f>
        <v>3.0526422577668706E-2</v>
      </c>
      <c r="G10" s="10">
        <f>+G9/G8</f>
        <v>3.0808404199264589E-2</v>
      </c>
    </row>
    <row r="11" spans="2:12" x14ac:dyDescent="0.25">
      <c r="B11" s="16" t="s">
        <v>3</v>
      </c>
      <c r="C11" s="8">
        <v>3667</v>
      </c>
      <c r="D11" s="8">
        <v>4023</v>
      </c>
      <c r="E11" s="8">
        <v>4109</v>
      </c>
      <c r="F11" s="8">
        <v>3863</v>
      </c>
      <c r="G11" s="8">
        <f>+C11+D11+E11+F11</f>
        <v>15662</v>
      </c>
      <c r="H11" s="14"/>
    </row>
    <row r="12" spans="2:12" x14ac:dyDescent="0.25">
      <c r="B12" s="17" t="s">
        <v>4</v>
      </c>
      <c r="C12" s="10">
        <f>+C11/C9</f>
        <v>0.19605431993156544</v>
      </c>
      <c r="D12" s="10">
        <f>+D11/D9</f>
        <v>0.21044096877125071</v>
      </c>
      <c r="E12" s="10">
        <f>+E11/E9</f>
        <v>0.21300088123995645</v>
      </c>
      <c r="F12" s="10">
        <f>+F11/F9</f>
        <v>0.20377696892968297</v>
      </c>
      <c r="G12" s="10">
        <f>+G11/G9</f>
        <v>0.20589201908793334</v>
      </c>
    </row>
    <row r="13" spans="2:12" x14ac:dyDescent="0.25">
      <c r="B13" s="16" t="s">
        <v>5</v>
      </c>
      <c r="C13" s="8">
        <v>3031</v>
      </c>
      <c r="D13" s="8">
        <v>3030</v>
      </c>
      <c r="E13" s="8">
        <v>3176</v>
      </c>
      <c r="F13" s="8">
        <v>2885</v>
      </c>
      <c r="G13" s="8">
        <f>+C13+D13+E13+F13</f>
        <v>12122</v>
      </c>
    </row>
    <row r="14" spans="2:12" x14ac:dyDescent="0.25">
      <c r="B14" s="17" t="s">
        <v>16</v>
      </c>
      <c r="C14" s="10">
        <f>+C13/C9</f>
        <v>0.16205089820359281</v>
      </c>
      <c r="D14" s="10">
        <f>+D13/D9</f>
        <v>0.15849767222890621</v>
      </c>
      <c r="E14" s="10">
        <f>+E13/E9</f>
        <v>0.16463635892385051</v>
      </c>
      <c r="F14" s="10">
        <f>+F13/F9</f>
        <v>0.15218652740412514</v>
      </c>
      <c r="G14" s="10">
        <f t="shared" ref="G14" si="0">+G13/G9</f>
        <v>0.15935532214173972</v>
      </c>
      <c r="H14" s="2"/>
    </row>
    <row r="15" spans="2:12" x14ac:dyDescent="0.25">
      <c r="B15" s="16" t="s">
        <v>6</v>
      </c>
      <c r="C15" s="8">
        <v>1414</v>
      </c>
      <c r="D15" s="8">
        <v>1565</v>
      </c>
      <c r="E15" s="8">
        <v>1521</v>
      </c>
      <c r="F15" s="8">
        <v>1573</v>
      </c>
      <c r="G15" s="8">
        <f t="shared" ref="G15:G20" si="1">+C15+D15+E15+F15</f>
        <v>6073</v>
      </c>
      <c r="H15" s="5"/>
      <c r="I15" s="5"/>
      <c r="J15" s="5"/>
      <c r="K15" s="5"/>
      <c r="L15" s="5"/>
    </row>
    <row r="16" spans="2:12" x14ac:dyDescent="0.25">
      <c r="B16" s="16" t="s">
        <v>7</v>
      </c>
      <c r="C16" s="9">
        <v>1374</v>
      </c>
      <c r="D16" s="8">
        <v>1436</v>
      </c>
      <c r="E16" s="8">
        <v>1462</v>
      </c>
      <c r="F16" s="8">
        <v>1461</v>
      </c>
      <c r="G16" s="9">
        <f>+C16+D16+E16+F16</f>
        <v>5733</v>
      </c>
    </row>
    <row r="17" spans="2:7" x14ac:dyDescent="0.25">
      <c r="B17" s="17" t="s">
        <v>8</v>
      </c>
      <c r="C17" s="10">
        <f>+C16/C15</f>
        <v>0.97171145685997173</v>
      </c>
      <c r="D17" s="10">
        <f>+D16/D15</f>
        <v>0.91757188498402553</v>
      </c>
      <c r="E17" s="10">
        <f>+E16/E15</f>
        <v>0.96120973044049962</v>
      </c>
      <c r="F17" s="10">
        <f>+F16/F15</f>
        <v>0.92879847425301976</v>
      </c>
      <c r="G17" s="10">
        <f>+G16/G15</f>
        <v>0.94401449036719909</v>
      </c>
    </row>
    <row r="18" spans="2:7" x14ac:dyDescent="0.25">
      <c r="B18" s="16" t="s">
        <v>9</v>
      </c>
      <c r="C18" s="8">
        <v>94</v>
      </c>
      <c r="D18" s="8">
        <v>81</v>
      </c>
      <c r="E18" s="8">
        <v>67</v>
      </c>
      <c r="F18" s="8">
        <v>112</v>
      </c>
      <c r="G18" s="8">
        <f t="shared" si="1"/>
        <v>354</v>
      </c>
    </row>
    <row r="19" spans="2:7" x14ac:dyDescent="0.25">
      <c r="B19" s="16" t="s">
        <v>10</v>
      </c>
      <c r="C19" s="9">
        <v>110</v>
      </c>
      <c r="D19" s="8">
        <f>28+128</f>
        <v>156</v>
      </c>
      <c r="E19" s="8">
        <f>39+37+22</f>
        <v>98</v>
      </c>
      <c r="F19" s="8">
        <f>84+88</f>
        <v>172</v>
      </c>
      <c r="G19" s="9">
        <f t="shared" si="1"/>
        <v>536</v>
      </c>
    </row>
    <row r="20" spans="2:7" x14ac:dyDescent="0.25">
      <c r="B20" s="16" t="s">
        <v>11</v>
      </c>
      <c r="C20" s="9">
        <v>27</v>
      </c>
      <c r="D20" s="8">
        <f>7+28</f>
        <v>35</v>
      </c>
      <c r="E20" s="8">
        <f>6+7</f>
        <v>13</v>
      </c>
      <c r="F20" s="8">
        <f>13+17</f>
        <v>30</v>
      </c>
      <c r="G20" s="9">
        <f t="shared" si="1"/>
        <v>105</v>
      </c>
    </row>
    <row r="21" spans="2:7" ht="24.75" x14ac:dyDescent="0.25">
      <c r="B21" s="18" t="s">
        <v>12</v>
      </c>
      <c r="C21" s="19">
        <f>+C20/C19</f>
        <v>0.24545454545454545</v>
      </c>
      <c r="D21" s="19">
        <f>+D20/D19</f>
        <v>0.22435897435897437</v>
      </c>
      <c r="E21" s="19">
        <f>+E20/E19</f>
        <v>0.1326530612244898</v>
      </c>
      <c r="F21" s="19">
        <f>+F20/F19</f>
        <v>0.1744186046511628</v>
      </c>
      <c r="G21" s="19">
        <f t="shared" ref="G21" si="2">+G20/G19</f>
        <v>0.19589552238805971</v>
      </c>
    </row>
    <row r="22" spans="2:7" x14ac:dyDescent="0.25">
      <c r="B22" s="16" t="s">
        <v>22</v>
      </c>
      <c r="C22" s="9" t="s">
        <v>31</v>
      </c>
      <c r="D22" s="9" t="s">
        <v>31</v>
      </c>
      <c r="E22" s="9">
        <v>1324</v>
      </c>
      <c r="F22" s="9">
        <v>1490</v>
      </c>
      <c r="G22" s="9" t="s">
        <v>31</v>
      </c>
    </row>
    <row r="23" spans="2:7" x14ac:dyDescent="0.25">
      <c r="B23" s="16" t="s">
        <v>23</v>
      </c>
      <c r="C23" s="9">
        <v>1203</v>
      </c>
      <c r="D23" s="9">
        <v>1254</v>
      </c>
      <c r="E23" s="9">
        <v>1274</v>
      </c>
      <c r="F23" s="9">
        <v>1308</v>
      </c>
      <c r="G23" s="9" t="s">
        <v>31</v>
      </c>
    </row>
    <row r="24" spans="2:7" x14ac:dyDescent="0.25">
      <c r="B24" s="3"/>
      <c r="C24" s="3"/>
      <c r="D24" s="3"/>
      <c r="F24" s="4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24"/>
  <sheetViews>
    <sheetView showGridLines="0" workbookViewId="0"/>
  </sheetViews>
  <sheetFormatPr defaultRowHeight="15" x14ac:dyDescent="0.25"/>
  <cols>
    <col min="1" max="1" width="9.140625" style="1"/>
    <col min="2" max="2" width="61" style="1" customWidth="1"/>
    <col min="3" max="4" width="11.5703125" style="1" customWidth="1"/>
    <col min="5" max="5" width="12.5703125" style="1" bestFit="1" customWidth="1"/>
    <col min="6" max="7" width="10.7109375" style="1" customWidth="1"/>
    <col min="8" max="12" width="9.5703125" style="1" bestFit="1" customWidth="1"/>
    <col min="13" max="16384" width="9.140625" style="1"/>
  </cols>
  <sheetData>
    <row r="3" spans="2:12" x14ac:dyDescent="0.25">
      <c r="B3" s="1" t="s">
        <v>14</v>
      </c>
    </row>
    <row r="5" spans="2:12" x14ac:dyDescent="0.25">
      <c r="B5" s="38" t="s">
        <v>37</v>
      </c>
      <c r="C5" s="39"/>
      <c r="D5" s="40"/>
      <c r="E5" s="38"/>
      <c r="F5" s="39"/>
      <c r="G5" s="40"/>
    </row>
    <row r="7" spans="2:12" ht="15" customHeight="1" x14ac:dyDescent="0.25">
      <c r="B7" s="41" t="s">
        <v>0</v>
      </c>
      <c r="C7" s="42" t="s">
        <v>18</v>
      </c>
      <c r="D7" s="42" t="s">
        <v>19</v>
      </c>
      <c r="E7" s="42" t="s">
        <v>20</v>
      </c>
      <c r="F7" s="42" t="s">
        <v>21</v>
      </c>
      <c r="G7" s="42" t="s">
        <v>15</v>
      </c>
    </row>
    <row r="8" spans="2:12" x14ac:dyDescent="0.25">
      <c r="B8" s="15" t="s">
        <v>17</v>
      </c>
      <c r="C8" s="8">
        <v>623094</v>
      </c>
      <c r="D8" s="8">
        <v>626272</v>
      </c>
      <c r="E8" s="8">
        <v>629863</v>
      </c>
      <c r="F8" s="8">
        <v>634854</v>
      </c>
      <c r="G8" s="8">
        <f>+C8+D8+E8+F8</f>
        <v>2514083</v>
      </c>
      <c r="H8" s="2"/>
    </row>
    <row r="9" spans="2:12" x14ac:dyDescent="0.25">
      <c r="B9" s="16" t="s">
        <v>1</v>
      </c>
      <c r="C9" s="8">
        <f>6070+6451+7028</f>
        <v>19549</v>
      </c>
      <c r="D9" s="8">
        <v>19107</v>
      </c>
      <c r="E9" s="8">
        <v>22305</v>
      </c>
      <c r="F9" s="8">
        <v>21933</v>
      </c>
      <c r="G9" s="8">
        <f>+C9+D9+E9+F9</f>
        <v>82894</v>
      </c>
      <c r="H9" s="13"/>
    </row>
    <row r="10" spans="2:12" x14ac:dyDescent="0.25">
      <c r="B10" s="17" t="s">
        <v>2</v>
      </c>
      <c r="C10" s="10">
        <f>+C9/C8</f>
        <v>3.1374078389456488E-2</v>
      </c>
      <c r="D10" s="10">
        <f>+D9/D8</f>
        <v>3.0509107863675847E-2</v>
      </c>
      <c r="E10" s="10">
        <f>+E9/E8</f>
        <v>3.5412462710144907E-2</v>
      </c>
      <c r="F10" s="10">
        <f>+F9/F8</f>
        <v>3.4548100823181396E-2</v>
      </c>
      <c r="G10" s="10">
        <f>+G9/G8</f>
        <v>3.297186290190101E-2</v>
      </c>
    </row>
    <row r="11" spans="2:12" x14ac:dyDescent="0.25">
      <c r="B11" s="16" t="s">
        <v>3</v>
      </c>
      <c r="C11" s="8">
        <f>1163+1321+1169</f>
        <v>3653</v>
      </c>
      <c r="D11" s="8">
        <v>2860</v>
      </c>
      <c r="E11" s="8">
        <v>3309</v>
      </c>
      <c r="F11" s="8">
        <v>2802</v>
      </c>
      <c r="G11" s="8">
        <f>+C11+D11+E11+F11</f>
        <v>12624</v>
      </c>
      <c r="H11" s="14"/>
    </row>
    <row r="12" spans="2:12" x14ac:dyDescent="0.25">
      <c r="B12" s="17" t="s">
        <v>4</v>
      </c>
      <c r="C12" s="10">
        <f>+C11/C9</f>
        <v>0.18686377819837333</v>
      </c>
      <c r="D12" s="10">
        <f>+D11/D9</f>
        <v>0.14968336211859529</v>
      </c>
      <c r="E12" s="10">
        <f>+E11/E9</f>
        <v>0.14835238735709483</v>
      </c>
      <c r="F12" s="10">
        <f>+F11/F9</f>
        <v>0.12775270140883599</v>
      </c>
      <c r="G12" s="10">
        <f>+G11/G9</f>
        <v>0.15229087750621276</v>
      </c>
    </row>
    <row r="13" spans="2:12" x14ac:dyDescent="0.25">
      <c r="B13" s="16" t="s">
        <v>5</v>
      </c>
      <c r="C13" s="8">
        <f>824+1138+1025</f>
        <v>2987</v>
      </c>
      <c r="D13" s="8">
        <v>2330</v>
      </c>
      <c r="E13" s="8">
        <v>2318</v>
      </c>
      <c r="F13" s="8">
        <v>2424</v>
      </c>
      <c r="G13" s="8">
        <f>+C13+D13+E13+F13</f>
        <v>10059</v>
      </c>
    </row>
    <row r="14" spans="2:12" x14ac:dyDescent="0.25">
      <c r="B14" s="17" t="s">
        <v>16</v>
      </c>
      <c r="C14" s="10">
        <f>+C13/C9</f>
        <v>0.15279553941378077</v>
      </c>
      <c r="D14" s="10">
        <f>+D13/D9</f>
        <v>0.12194483697074371</v>
      </c>
      <c r="E14" s="10">
        <f>+E13/E9</f>
        <v>0.10392288724501234</v>
      </c>
      <c r="F14" s="10">
        <f>+F13/F9</f>
        <v>0.11051839693612366</v>
      </c>
      <c r="G14" s="10">
        <f t="shared" ref="G14" si="0">+G13/G9</f>
        <v>0.12134774531329168</v>
      </c>
      <c r="H14" s="2"/>
    </row>
    <row r="15" spans="2:12" x14ac:dyDescent="0.25">
      <c r="B15" s="16" t="s">
        <v>6</v>
      </c>
      <c r="C15" s="8">
        <f>402+515+589</f>
        <v>1506</v>
      </c>
      <c r="D15" s="8">
        <v>1035</v>
      </c>
      <c r="E15" s="8">
        <v>1033</v>
      </c>
      <c r="F15" s="8">
        <v>1199</v>
      </c>
      <c r="G15" s="8">
        <f t="shared" ref="G15:G19" si="1">+C15+D15+E15+F15</f>
        <v>4773</v>
      </c>
      <c r="H15" s="5"/>
      <c r="I15" s="5"/>
      <c r="J15" s="5"/>
      <c r="K15" s="5"/>
      <c r="L15" s="5"/>
    </row>
    <row r="16" spans="2:12" x14ac:dyDescent="0.25">
      <c r="B16" s="16" t="s">
        <v>7</v>
      </c>
      <c r="C16" s="9">
        <f>275+413+308</f>
        <v>996</v>
      </c>
      <c r="D16" s="9">
        <v>1045</v>
      </c>
      <c r="E16" s="9">
        <v>706</v>
      </c>
      <c r="F16" s="9">
        <v>836</v>
      </c>
      <c r="G16" s="9">
        <f>+C16+D16+E16+F16</f>
        <v>3583</v>
      </c>
    </row>
    <row r="17" spans="2:8" x14ac:dyDescent="0.25">
      <c r="B17" s="17" t="s">
        <v>8</v>
      </c>
      <c r="C17" s="10">
        <f>+C16/C15</f>
        <v>0.66135458167330674</v>
      </c>
      <c r="D17" s="10">
        <f>+D16/D15</f>
        <v>1.0096618357487923</v>
      </c>
      <c r="E17" s="10">
        <f>+E16/E15</f>
        <v>0.68344627299128746</v>
      </c>
      <c r="F17" s="10">
        <f>+F16/F15</f>
        <v>0.69724770642201839</v>
      </c>
      <c r="G17" s="10">
        <f>+G16/G15</f>
        <v>0.75068091347161114</v>
      </c>
    </row>
    <row r="18" spans="2:8" x14ac:dyDescent="0.25">
      <c r="B18" s="16" t="s">
        <v>9</v>
      </c>
      <c r="C18" s="8">
        <f>45+44+41</f>
        <v>130</v>
      </c>
      <c r="D18" s="8">
        <v>101</v>
      </c>
      <c r="E18" s="8">
        <v>71</v>
      </c>
      <c r="F18" s="8">
        <v>66</v>
      </c>
      <c r="G18" s="8">
        <f t="shared" si="1"/>
        <v>368</v>
      </c>
    </row>
    <row r="19" spans="2:8" x14ac:dyDescent="0.25">
      <c r="B19" s="16" t="s">
        <v>10</v>
      </c>
      <c r="C19" s="9">
        <v>141</v>
      </c>
      <c r="D19" s="9">
        <v>57</v>
      </c>
      <c r="E19" s="8">
        <v>45</v>
      </c>
      <c r="F19" s="8">
        <v>52</v>
      </c>
      <c r="G19" s="8">
        <f t="shared" si="1"/>
        <v>295</v>
      </c>
    </row>
    <row r="20" spans="2:8" x14ac:dyDescent="0.25">
      <c r="B20" s="16" t="s">
        <v>11</v>
      </c>
      <c r="C20" s="9">
        <v>25</v>
      </c>
      <c r="D20" s="9">
        <v>11</v>
      </c>
      <c r="E20" s="8">
        <v>15</v>
      </c>
      <c r="F20" s="8">
        <v>5</v>
      </c>
      <c r="G20" s="8">
        <f>+C20+D20+E20+F20</f>
        <v>56</v>
      </c>
    </row>
    <row r="21" spans="2:8" ht="24.75" x14ac:dyDescent="0.25">
      <c r="B21" s="18" t="s">
        <v>12</v>
      </c>
      <c r="C21" s="19">
        <f>+C20/C19</f>
        <v>0.1773049645390071</v>
      </c>
      <c r="D21" s="19">
        <f>+D20/D19</f>
        <v>0.19298245614035087</v>
      </c>
      <c r="E21" s="19">
        <f>+E20/E19</f>
        <v>0.33333333333333331</v>
      </c>
      <c r="F21" s="19">
        <f>+F20/F19</f>
        <v>9.6153846153846159E-2</v>
      </c>
      <c r="G21" s="19">
        <f>+G20/G19</f>
        <v>0.18983050847457628</v>
      </c>
    </row>
    <row r="22" spans="2:8" x14ac:dyDescent="0.25">
      <c r="B22" s="16" t="s">
        <v>22</v>
      </c>
      <c r="C22" s="9">
        <v>1542</v>
      </c>
      <c r="D22" s="9">
        <v>1588</v>
      </c>
      <c r="E22" s="9">
        <v>1639</v>
      </c>
      <c r="F22" s="9">
        <v>1679</v>
      </c>
      <c r="G22" s="9">
        <v>1679</v>
      </c>
    </row>
    <row r="23" spans="2:8" x14ac:dyDescent="0.25">
      <c r="B23" s="16" t="s">
        <v>23</v>
      </c>
      <c r="C23" s="9">
        <v>1339</v>
      </c>
      <c r="D23" s="9">
        <v>1366</v>
      </c>
      <c r="E23" s="9">
        <v>1388</v>
      </c>
      <c r="F23" s="9">
        <v>1421</v>
      </c>
      <c r="G23" s="9">
        <v>1421</v>
      </c>
      <c r="H23" s="44"/>
    </row>
    <row r="24" spans="2:8" x14ac:dyDescent="0.25">
      <c r="B24" s="3"/>
      <c r="C24" s="3"/>
      <c r="D24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Índice</vt:lpstr>
      <vt:lpstr>Conceitos</vt:lpstr>
      <vt:lpstr>ICC__2008-2012</vt:lpstr>
      <vt:lpstr>ICC_2013</vt:lpstr>
      <vt:lpstr>ICC_2014</vt:lpstr>
    </vt:vector>
  </TitlesOfParts>
  <Company>EPAL - Emp.Port.Águas Livres,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anarita</dc:creator>
  <cp:lastModifiedBy>Catarina Cruz</cp:lastModifiedBy>
  <cp:lastPrinted>2013-04-03T11:48:28Z</cp:lastPrinted>
  <dcterms:created xsi:type="dcterms:W3CDTF">2013-04-03T11:09:01Z</dcterms:created>
  <dcterms:modified xsi:type="dcterms:W3CDTF">2015-02-19T17:29:58Z</dcterms:modified>
</cp:coreProperties>
</file>